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80" windowWidth="19320" windowHeight="14310"/>
  </bookViews>
  <sheets>
    <sheet name="Puntajes Minimos SEMS 2006B" sheetId="1" r:id="rId1"/>
  </sheets>
  <definedNames>
    <definedName name="_xlnm._FilterDatabase" localSheetId="0" hidden="1">'Puntajes Minimos SEMS 2006B'!$A$4:$H$186</definedName>
    <definedName name="ADMI" localSheetId="0">'Puntajes Minimos SEMS 2006B'!#REF!</definedName>
    <definedName name="ADMI">#REF!</definedName>
    <definedName name="_xlnm.Print_Area" localSheetId="0">'Puntajes Minimos SEMS 2006B'!$A$1:$H$186</definedName>
    <definedName name="aspconv" localSheetId="0">'Puntajes Minimos SEMS 2006B'!#REF!</definedName>
    <definedName name="aspconv">#REF!</definedName>
    <definedName name="aspi">#REF!</definedName>
    <definedName name="ASPIS" localSheetId="0">'Puntajes Minimos SEMS 2006B'!#REF!</definedName>
    <definedName name="ASPIS">#REF!</definedName>
    <definedName name="aspproc" localSheetId="0">'Puntajes Minimos SEMS 2006B'!#REF!</definedName>
    <definedName name="aspproc">#REF!</definedName>
    <definedName name="camp">#REF!</definedName>
    <definedName name="GSUP">#REF!</definedName>
    <definedName name="lista">#REF!</definedName>
    <definedName name="meri" localSheetId="0">'Puntajes Minimos SEMS 2006B'!#REF!</definedName>
    <definedName name="meri">#REF!</definedName>
    <definedName name="NOADMI" localSheetId="0">'Puntajes Minimos SEMS 2006B'!#REF!</definedName>
    <definedName name="NOADMI">#REF!</definedName>
    <definedName name="pagados" localSheetId="0">'Puntajes Minimos SEMS 2006B'!#REF!</definedName>
    <definedName name="pagados">#REF!</definedName>
    <definedName name="PROCE" localSheetId="0">'Puntajes Minimos SEMS 2006B'!#REF!</definedName>
    <definedName name="PROCE">#REF!</definedName>
    <definedName name="sexo" localSheetId="0">'Puntajes Minimos SEMS 2006B'!#REF!</definedName>
    <definedName name="sexo">#REF!</definedName>
    <definedName name="trami" localSheetId="0">'Puntajes Minimos SEMS 2006B'!#REF!</definedName>
    <definedName name="trami">#REF!</definedName>
  </definedNames>
  <calcPr calcId="124519"/>
</workbook>
</file>

<file path=xl/calcChain.xml><?xml version="1.0" encoding="utf-8"?>
<calcChain xmlns="http://schemas.openxmlformats.org/spreadsheetml/2006/main">
  <c r="E50" i="1"/>
  <c r="G50" s="1"/>
  <c r="F50"/>
  <c r="D50"/>
  <c r="F185" l="1"/>
  <c r="E185"/>
  <c r="D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49"/>
  <c r="G48"/>
  <c r="G47"/>
  <c r="G46"/>
  <c r="G45"/>
  <c r="G44"/>
  <c r="G43"/>
  <c r="G42"/>
  <c r="G41"/>
  <c r="G40"/>
  <c r="G39"/>
  <c r="G38"/>
  <c r="G37"/>
  <c r="G36"/>
  <c r="G35"/>
  <c r="G34"/>
  <c r="F32"/>
  <c r="E32"/>
  <c r="D32"/>
  <c r="F28"/>
  <c r="E28"/>
  <c r="D28"/>
  <c r="F22"/>
  <c r="E22"/>
  <c r="D22"/>
  <c r="F16"/>
  <c r="E16"/>
  <c r="D16"/>
  <c r="F9"/>
  <c r="E9"/>
  <c r="G9" s="1"/>
  <c r="D9"/>
  <c r="G16" l="1"/>
  <c r="G28"/>
  <c r="E51"/>
  <c r="E186" s="1"/>
  <c r="G22"/>
  <c r="D51"/>
  <c r="D186" s="1"/>
  <c r="F51"/>
  <c r="F186" s="1"/>
  <c r="G32"/>
  <c r="G185"/>
  <c r="G186" l="1"/>
  <c r="G51"/>
</calcChain>
</file>

<file path=xl/sharedStrings.xml><?xml version="1.0" encoding="utf-8"?>
<sst xmlns="http://schemas.openxmlformats.org/spreadsheetml/2006/main" count="383" uniqueCount="200">
  <si>
    <t>BELENES</t>
  </si>
  <si>
    <t>PREPA No.  7</t>
  </si>
  <si>
    <t>BACHILLERATO GENERAL</t>
  </si>
  <si>
    <t>PREPA No.  8</t>
  </si>
  <si>
    <t>PREPA No. 10</t>
  </si>
  <si>
    <t>PREPA No. 15</t>
  </si>
  <si>
    <t>CENTRO MEDICO</t>
  </si>
  <si>
    <t>PREPA JALISCO</t>
  </si>
  <si>
    <t>PREPA No.  2</t>
  </si>
  <si>
    <t>PREPA No.  3</t>
  </si>
  <si>
    <t>PREPA No. 11</t>
  </si>
  <si>
    <t>PREPA No. 14</t>
  </si>
  <si>
    <t>SUR</t>
  </si>
  <si>
    <t>PREPA No.  5</t>
  </si>
  <si>
    <t>PREPA No.  6</t>
  </si>
  <si>
    <t>PREPA No.  9</t>
  </si>
  <si>
    <t>PREPA No. 13</t>
  </si>
  <si>
    <t>TECNOLÓGICO</t>
  </si>
  <si>
    <t>PREPA No.  4</t>
  </si>
  <si>
    <t>PREPA No. 12</t>
  </si>
  <si>
    <t>VOCACIONAL</t>
  </si>
  <si>
    <t>MOD. TLAQUEPAQUE (PREPA No. 12)</t>
  </si>
  <si>
    <t>BACHILLERATO GENERAL NOCTURNO</t>
  </si>
  <si>
    <t>BACH. TEC. EN ADMINISTRACION</t>
  </si>
  <si>
    <t>BACH. TEC. EN CONTABILIDAD</t>
  </si>
  <si>
    <t>POLITECNICO</t>
  </si>
  <si>
    <t>BACH. TEC. EN CITOLOGIA E HISTOLOGIA</t>
  </si>
  <si>
    <t>BACH. TEC. EN PROTESIS DENTAL</t>
  </si>
  <si>
    <t>BACH. TEC. EN DISEÑO Y CONSTRUCCION</t>
  </si>
  <si>
    <t>BACH. TEC QUIM EN CTRL CALIDAD Y MED AMB</t>
  </si>
  <si>
    <t>PREPA No. 16</t>
  </si>
  <si>
    <t>POLI GUADALAJARA</t>
  </si>
  <si>
    <t xml:space="preserve">PREPA TONALA NORTE  </t>
  </si>
  <si>
    <t>BACH. TEC. EN TURISMO</t>
  </si>
  <si>
    <t>PREPA DE TONALA</t>
  </si>
  <si>
    <t>BACH. TEC. EN CERAMICA</t>
  </si>
  <si>
    <t>MOD. LA EXPERIENCIA (TONALA)</t>
  </si>
  <si>
    <t>EXT. IXTLAHUACAN DEL RIO</t>
  </si>
  <si>
    <t>AHUALULCO</t>
  </si>
  <si>
    <t>ESC. PREP. REG. DE AHUALULCO</t>
  </si>
  <si>
    <t>EXT. OCONAHUA (AHUALULCO)</t>
  </si>
  <si>
    <t>EXT. TEUCHITLAN (AHUALULCO)</t>
  </si>
  <si>
    <t>MOD. ETZATLAN (AHUALULCO)</t>
  </si>
  <si>
    <t>MOD. SN MARCOS (AHUALULCO)</t>
  </si>
  <si>
    <t>AMECA</t>
  </si>
  <si>
    <t>ESC. PREP. REG. DE AMECA</t>
  </si>
  <si>
    <t>MOD. ATENGUILLO (AMECA)</t>
  </si>
  <si>
    <t>MOD. MASCOTA (AMECA)</t>
  </si>
  <si>
    <t>MOD. SN ANTONIO MATUTE (AMECA)</t>
  </si>
  <si>
    <t>MOD. TALPA DE ALLENDE (AMECA)</t>
  </si>
  <si>
    <t>ARANDAS</t>
  </si>
  <si>
    <t>ESC. PREP. REG. DE ARANDAS</t>
  </si>
  <si>
    <t>EXT. SANTA MARIA DEL VALLE (ARANDAS)</t>
  </si>
  <si>
    <t>MOD. JESUS MARIA (ARANDAS)</t>
  </si>
  <si>
    <t>MOD. SN IGNACIO CERRO GORDO (ARANDAS)</t>
  </si>
  <si>
    <t>ATOTONILCO</t>
  </si>
  <si>
    <t>ESC. PREP. REG. DE ATOTONILCO</t>
  </si>
  <si>
    <t>MOD. AYOTLAN (ATOTONILCO)</t>
  </si>
  <si>
    <t>AUTLAN DE NAVARRO</t>
  </si>
  <si>
    <t>ESC. PREP. REG. DE AUTLAN DE NAVARRO</t>
  </si>
  <si>
    <t>EXT. ATENGO (AUTLAN)</t>
  </si>
  <si>
    <t>EXT. SOYATLAN DEL ORO (AUTLAN)</t>
  </si>
  <si>
    <t>EXT. TUXCACUESCO (AUTLAN)</t>
  </si>
  <si>
    <t>MOD. AYUTLA (AUTLAN)</t>
  </si>
  <si>
    <t>MOD. EJUTLA (AUTLAN)</t>
  </si>
  <si>
    <t>MOD. EL GRULLO (AUTLAN)</t>
  </si>
  <si>
    <t>MOD. EL LIMON (AUTLAN)</t>
  </si>
  <si>
    <t>MOD. TENAMAXTLAN (AUTLAN)</t>
  </si>
  <si>
    <t>MOD. TONAYA (AUTLAN)</t>
  </si>
  <si>
    <t>CASIMIRO CASTILLO</t>
  </si>
  <si>
    <t>ESC. PREP. REG. DE CASIMIRO CASTILLO</t>
  </si>
  <si>
    <t>EXT. AYOTITLAN (CASIMIRO CASTILLO)</t>
  </si>
  <si>
    <t>EXT. CHACALA (CASIMIRO CASTILLO)</t>
  </si>
  <si>
    <t>EXT. TELCRUZ (CASIMIRO CASTILLO)</t>
  </si>
  <si>
    <t>EXT. TEQUESQUITLAN (CASIMIRO CASTILLO)</t>
  </si>
  <si>
    <t>MOD. CUAUTITLAN (CASIMIRO CASTILLO)</t>
  </si>
  <si>
    <t>MOD. HERMENEGILDO GALEANA (CASIMRO CASTILLO</t>
  </si>
  <si>
    <t>MOD. LA HUERTA (CASIMIRO CASTILLO)</t>
  </si>
  <si>
    <t>MOD. VILLA PURIFICACION (CASIMIRO CASTILLO)</t>
  </si>
  <si>
    <t>CD. GUZMAN</t>
  </si>
  <si>
    <t>ESC. PREP. REG. DE CD. GUZMAN</t>
  </si>
  <si>
    <t>MOD. TECALITLAN (CD. GUZMAN)</t>
  </si>
  <si>
    <t>MOD. TOLIMAN (CD. GUZMAN)</t>
  </si>
  <si>
    <t>MOD. ZAPOTILTIC (CD. GUZMAN)</t>
  </si>
  <si>
    <t>MOD. ZAPOTITLAN DE VADILLO (CD. GUZMAN)</t>
  </si>
  <si>
    <t>CHAPALA</t>
  </si>
  <si>
    <t>ESC. PREP. REG. DE CHAPALA</t>
  </si>
  <si>
    <t>CIHUATLAN</t>
  </si>
  <si>
    <t>ESC. PREP. REG. DE CIHUATLAN</t>
  </si>
  <si>
    <t>MOD. MIGUEL HIDALGO (CIHUATLAN)</t>
  </si>
  <si>
    <t>MOD. SN PATRICIO MELAQUE (CIHUATLAN)</t>
  </si>
  <si>
    <t>COLOTLAN</t>
  </si>
  <si>
    <t>ESC. PREP. REG. DE COLOTLAN</t>
  </si>
  <si>
    <t>EXT. BOLAÑOS (COLOTLAN)</t>
  </si>
  <si>
    <t>MOD. HUEJUCAR (COLOTLAN)</t>
  </si>
  <si>
    <t>MOD. HUEJUQUILLA (COLOTLAN)</t>
  </si>
  <si>
    <t>MOD. MEZQUITIC (COLOTLAN)</t>
  </si>
  <si>
    <t>MOD. SN MARTIN DE BOLAÑOS (COLOTLAN)</t>
  </si>
  <si>
    <t>MOD. VILLA GUERRERO (COLOTLAN)</t>
  </si>
  <si>
    <t>DEGOLLADO</t>
  </si>
  <si>
    <t>ESC. PREP. REG. DE DEGOLLADO</t>
  </si>
  <si>
    <t>EL SALTO</t>
  </si>
  <si>
    <t>ESC. PREP. REG. DE EL SALTO</t>
  </si>
  <si>
    <t>JOCOTEPEC</t>
  </si>
  <si>
    <t>MOD. MANZANILLA DE LA PAZ (JOCOTEPEC)</t>
  </si>
  <si>
    <t>MOD. TIZAPAN EL ALTO (JOCOTEPEC)</t>
  </si>
  <si>
    <t>PREPA JOCOTEPEC</t>
  </si>
  <si>
    <t>LA BARCA</t>
  </si>
  <si>
    <t>ESC. PREP. REG. DE LA BARCA</t>
  </si>
  <si>
    <t>MOD. JAMAY (LA BARCA)</t>
  </si>
  <si>
    <t>LAGOS DE MORENO</t>
  </si>
  <si>
    <t>ESC. PREP. REG. DE LAGOS DE MORENO</t>
  </si>
  <si>
    <t>MOD. SN DIEGO DE ALEJANDRIA (LAGOS DE MORENO)</t>
  </si>
  <si>
    <t>MOD. UNION DE SAN ANTONIO (LAGOS DE MORENO)</t>
  </si>
  <si>
    <t>MOD. VILLA HIDALGO (LAGOS DE MORENO)</t>
  </si>
  <si>
    <t>OCOTLAN EREMSO</t>
  </si>
  <si>
    <t>EREMSO</t>
  </si>
  <si>
    <t>TEC. PROF. AGROPECUARIO</t>
  </si>
  <si>
    <t>TEC. PROF. EN ENFERMERIA</t>
  </si>
  <si>
    <t>EXT. MEZCALA (EREMSO)</t>
  </si>
  <si>
    <t>MOD. ATEQUIZA (EREMSO)</t>
  </si>
  <si>
    <t>MOD. TOTOTLAN (EREMSO)</t>
  </si>
  <si>
    <t>PUERTO VALLARTA</t>
  </si>
  <si>
    <t>ESC. PREP. REG. DE PUERTO VALLARTA</t>
  </si>
  <si>
    <t>MOD. EL TUITO (PUERTO VALLARTA)</t>
  </si>
  <si>
    <t>MOD. IXTAPA (PUERTO VALLARTA)</t>
  </si>
  <si>
    <t>MOD. JOSE MA. MORELOS (PUERTO VALLARTA)</t>
  </si>
  <si>
    <t>MOD. PINO SUAREZ (PTO VALLARTA)</t>
  </si>
  <si>
    <t>MOD. TOMATLAN (PTO VALLARTA)</t>
  </si>
  <si>
    <t>SAN JUAN DE LOS LAGOS</t>
  </si>
  <si>
    <t>ESC. PREP. REG. DE SAN JUAN DE LOS LAGOS</t>
  </si>
  <si>
    <t>MOD. JALOSTOTITLAN (SAN JUAN DE LOS LAGOS)</t>
  </si>
  <si>
    <t>MOD. SN MIGUEL EL ALTO(SN JUAN DE LOS LAGOS)</t>
  </si>
  <si>
    <t>SAN MARTIN HIDALGO</t>
  </si>
  <si>
    <t>ESC. PREP. REG. DE SAN MARTIN HIDALGO</t>
  </si>
  <si>
    <t>EXT. BUENAVISTA (SAN MARTIN HIDALGO)</t>
  </si>
  <si>
    <t>MOD. COCULA (SAN MARTIN HIDALGO)</t>
  </si>
  <si>
    <t>MOD. VILLA CORONA (SAN MARTIN HIDALGO)</t>
  </si>
  <si>
    <t>SAYULA</t>
  </si>
  <si>
    <t>ESC. PREP. REG. DE SAYULA</t>
  </si>
  <si>
    <t>MOD. SN GABRIEL (SAYULA)</t>
  </si>
  <si>
    <t>MOD. TAPALPA (SAYULA)</t>
  </si>
  <si>
    <t>TALA</t>
  </si>
  <si>
    <t>ESC. PREP. REG. DE TALA</t>
  </si>
  <si>
    <t>TAMAZULA</t>
  </si>
  <si>
    <t>ESC. PREP. REG. DE TAMAZULA</t>
  </si>
  <si>
    <t>EXT. VISTA HERMOSA (TAMAZULA)</t>
  </si>
  <si>
    <t>TECOLOTLAN</t>
  </si>
  <si>
    <t>ESC. PREP. REG. DE TECOLOTLAN</t>
  </si>
  <si>
    <t>MOD. JUCHITLAN (TECOLOTLAN)</t>
  </si>
  <si>
    <t>MOD. UNION DE TULA (TECOLOTLAN)</t>
  </si>
  <si>
    <t>TEPATITLAN</t>
  </si>
  <si>
    <t>ESC. PREP. REG. DE TEPATITLAN</t>
  </si>
  <si>
    <t>MOD. ACATIC (TEPATITLAN)</t>
  </si>
  <si>
    <t>MOD. SN JULIAN (TEPATITLAN)</t>
  </si>
  <si>
    <t>MOD. VALLE DE GUADALUPE (TEPATITLAN)</t>
  </si>
  <si>
    <t>MOD. YAHUALICA (TEPATITLAN)</t>
  </si>
  <si>
    <t>TEQUILA</t>
  </si>
  <si>
    <t>ESC. PREP. REG. DE TEQUILA</t>
  </si>
  <si>
    <t>EXT. EL SALVADOR (TEQUILA)</t>
  </si>
  <si>
    <t>EXT. LA VENTA DE MOCHITILTIC (TEQUILA)</t>
  </si>
  <si>
    <t>EXT. SAN ANDRES (TEQUILA)</t>
  </si>
  <si>
    <t>MOD. AMATITAN (TEQUILA)</t>
  </si>
  <si>
    <t>MOD. ARENAL (TEQUILA)</t>
  </si>
  <si>
    <t>MOD. HOSTOTIPAQUILLO (TEQUILA)</t>
  </si>
  <si>
    <t>MOD. MAGDALENA (TEQUILA)</t>
  </si>
  <si>
    <t>TLAJOMULCO DE ZUÑIGA</t>
  </si>
  <si>
    <t>ESC. PREP. REG. DE TLAJOMULCO DE ZUÑIGA</t>
  </si>
  <si>
    <t>EXT. SAN AGUSTIN (TLAJOMULCO)</t>
  </si>
  <si>
    <t>TUXPAN</t>
  </si>
  <si>
    <t>ESC. PREP. REG. DE TUXPAN</t>
  </si>
  <si>
    <t>MOD. MAZAMITLA (TUXPAN)</t>
  </si>
  <si>
    <t>MOD. TONILA (TUXPAN)</t>
  </si>
  <si>
    <t>ZACOALCO DE TORRES</t>
  </si>
  <si>
    <t>ESC. PREP. REG. DE ZACOALCO DE TORRES</t>
  </si>
  <si>
    <t>EXT. CITALA (ZACOALCO)</t>
  </si>
  <si>
    <t>EXT. TEOCUITATLAN DE CORONA (ZACOALCO)</t>
  </si>
  <si>
    <t>MOD. VILLA ATOYAC (ZACOALCO DE TORRES)</t>
  </si>
  <si>
    <t>ZAPOTLANEJO</t>
  </si>
  <si>
    <t>ESC. PREP. REG. DE ZAPOTLANEJO</t>
  </si>
  <si>
    <t>MOD. MATATLAN (ZAPOTLANEJO)</t>
  </si>
  <si>
    <t>PREPARATORIAS DE LA ZONA METROPOLITANA</t>
  </si>
  <si>
    <t>SUB-TOTAL CENTRO MEDICO</t>
  </si>
  <si>
    <t>SUB-TOTAL MODULO BELENES</t>
  </si>
  <si>
    <t>SUB- TOTAL SUR</t>
  </si>
  <si>
    <t>SUB-TOTAL TECNOLOGICO</t>
  </si>
  <si>
    <t>SUB-TOTAL CENTRO MEDICO NOCTURNO</t>
  </si>
  <si>
    <t>PREPARATORIAS REGIONALES</t>
  </si>
  <si>
    <t>SUB-TOTAL ZMG</t>
  </si>
  <si>
    <t>PUNTAJES MINIMOS SEMS 2006-B</t>
  </si>
  <si>
    <t>CARRERA</t>
  </si>
  <si>
    <t>ASPIRANTES</t>
  </si>
  <si>
    <t>ADMITIDOS</t>
  </si>
  <si>
    <t>NO ADMITIDOS</t>
  </si>
  <si>
    <t>PUNTAJE MINIMO</t>
  </si>
  <si>
    <t>SUB- TOTALES REGIONALES</t>
  </si>
  <si>
    <t>TOTAL SEMS</t>
  </si>
  <si>
    <t>MODULO</t>
  </si>
  <si>
    <t>ESCUELA</t>
  </si>
  <si>
    <t>% ADMISION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</si>
</sst>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2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vertical="center" wrapText="1"/>
    </xf>
    <xf numFmtId="165" fontId="18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0" fontId="19" fillId="0" borderId="0" xfId="2" applyNumberFormat="1" applyFont="1" applyAlignment="1">
      <alignment vertical="center" wrapText="1"/>
    </xf>
    <xf numFmtId="165" fontId="19" fillId="0" borderId="0" xfId="1" applyNumberFormat="1" applyFont="1" applyAlignment="1">
      <alignment vertical="center" wrapText="1"/>
    </xf>
    <xf numFmtId="10" fontId="18" fillId="0" borderId="0" xfId="2" applyNumberFormat="1" applyFont="1" applyAlignment="1">
      <alignment vertical="center" wrapText="1"/>
    </xf>
    <xf numFmtId="165" fontId="18" fillId="0" borderId="0" xfId="1" applyNumberFormat="1" applyFont="1" applyAlignment="1">
      <alignment vertical="center" wrapText="1"/>
    </xf>
    <xf numFmtId="165" fontId="20" fillId="0" borderId="0" xfId="1" applyNumberFormat="1" applyFont="1" applyAlignment="1">
      <alignment vertical="center" wrapText="1"/>
    </xf>
    <xf numFmtId="164" fontId="19" fillId="0" borderId="0" xfId="1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" fontId="23" fillId="0" borderId="16" xfId="0" applyNumberFormat="1" applyFont="1" applyFill="1" applyBorder="1"/>
    <xf numFmtId="164" fontId="23" fillId="0" borderId="16" xfId="0" applyNumberFormat="1" applyFont="1" applyFill="1" applyBorder="1"/>
    <xf numFmtId="165" fontId="23" fillId="0" borderId="12" xfId="1" applyNumberFormat="1" applyFont="1" applyBorder="1" applyAlignment="1">
      <alignment vertical="center" wrapText="1"/>
    </xf>
    <xf numFmtId="164" fontId="24" fillId="0" borderId="16" xfId="0" applyNumberFormat="1" applyFont="1" applyFill="1" applyBorder="1"/>
    <xf numFmtId="165" fontId="24" fillId="0" borderId="12" xfId="1" applyNumberFormat="1" applyFont="1" applyBorder="1" applyAlignment="1">
      <alignment vertical="center" wrapText="1"/>
    </xf>
    <xf numFmtId="10" fontId="24" fillId="0" borderId="16" xfId="2" applyNumberFormat="1" applyFont="1" applyFill="1" applyBorder="1"/>
    <xf numFmtId="165" fontId="23" fillId="0" borderId="16" xfId="1" applyNumberFormat="1" applyFont="1" applyBorder="1" applyAlignment="1">
      <alignment vertical="center" wrapText="1"/>
    </xf>
    <xf numFmtId="10" fontId="23" fillId="0" borderId="16" xfId="2" applyNumberFormat="1" applyFont="1" applyFill="1" applyBorder="1"/>
    <xf numFmtId="3" fontId="25" fillId="0" borderId="16" xfId="0" applyNumberFormat="1" applyFont="1" applyFill="1" applyBorder="1" applyAlignment="1">
      <alignment horizontal="right"/>
    </xf>
    <xf numFmtId="0" fontId="22" fillId="34" borderId="21" xfId="0" applyFont="1" applyFill="1" applyBorder="1" applyAlignment="1">
      <alignment horizontal="right" vertical="center"/>
    </xf>
    <xf numFmtId="10" fontId="25" fillId="0" borderId="16" xfId="2" applyNumberFormat="1" applyFont="1" applyFill="1" applyBorder="1"/>
    <xf numFmtId="164" fontId="23" fillId="0" borderId="23" xfId="0" applyNumberFormat="1" applyFont="1" applyFill="1" applyBorder="1"/>
    <xf numFmtId="10" fontId="23" fillId="0" borderId="23" xfId="2" applyNumberFormat="1" applyFont="1" applyFill="1" applyBorder="1"/>
    <xf numFmtId="0" fontId="24" fillId="35" borderId="16" xfId="0" applyFont="1" applyFill="1" applyBorder="1" applyAlignment="1">
      <alignment horizontal="left" vertical="center" wrapText="1"/>
    </xf>
    <xf numFmtId="10" fontId="23" fillId="0" borderId="16" xfId="2" applyNumberFormat="1" applyFont="1" applyBorder="1" applyAlignment="1">
      <alignment vertical="center" wrapText="1"/>
    </xf>
    <xf numFmtId="1" fontId="23" fillId="0" borderId="16" xfId="0" applyNumberFormat="1" applyFont="1" applyFill="1" applyBorder="1" applyAlignment="1">
      <alignment wrapText="1"/>
    </xf>
    <xf numFmtId="0" fontId="24" fillId="35" borderId="18" xfId="0" applyFont="1" applyFill="1" applyBorder="1" applyAlignment="1">
      <alignment horizontal="left" vertical="center" wrapText="1"/>
    </xf>
    <xf numFmtId="0" fontId="24" fillId="35" borderId="19" xfId="0" applyFont="1" applyFill="1" applyBorder="1" applyAlignment="1">
      <alignment horizontal="left" vertical="center" wrapText="1"/>
    </xf>
    <xf numFmtId="10" fontId="20" fillId="0" borderId="13" xfId="2" applyNumberFormat="1" applyFont="1" applyBorder="1" applyAlignment="1">
      <alignment horizontal="center" vertical="center" wrapText="1"/>
    </xf>
    <xf numFmtId="10" fontId="20" fillId="0" borderId="11" xfId="2" applyNumberFormat="1" applyFont="1" applyBorder="1" applyAlignment="1">
      <alignment horizontal="center" vertical="center" wrapText="1"/>
    </xf>
    <xf numFmtId="10" fontId="20" fillId="0" borderId="10" xfId="2" applyNumberFormat="1" applyFont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left" vertical="center" wrapText="1"/>
    </xf>
    <xf numFmtId="0" fontId="24" fillId="35" borderId="26" xfId="0" applyFont="1" applyFill="1" applyBorder="1" applyAlignment="1">
      <alignment horizontal="left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24" fillId="35" borderId="27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left" vertical="center" wrapText="1"/>
    </xf>
    <xf numFmtId="10" fontId="20" fillId="0" borderId="17" xfId="2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64" fontId="18" fillId="0" borderId="14" xfId="1" applyNumberFormat="1" applyFont="1" applyBorder="1" applyAlignment="1">
      <alignment vertical="center" wrapText="1"/>
    </xf>
    <xf numFmtId="10" fontId="20" fillId="0" borderId="24" xfId="2" applyNumberFormat="1" applyFont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left" vertical="center" wrapText="1"/>
    </xf>
    <xf numFmtId="0" fontId="24" fillId="35" borderId="1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1" applyNumberFormat="1" applyFont="1" applyBorder="1" applyAlignment="1">
      <alignment vertical="center" wrapText="1"/>
    </xf>
    <xf numFmtId="164" fontId="19" fillId="0" borderId="0" xfId="1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1" fontId="27" fillId="33" borderId="16" xfId="0" applyNumberFormat="1" applyFont="1" applyFill="1" applyBorder="1" applyAlignment="1">
      <alignment horizontal="left" vertical="center" wrapText="1"/>
    </xf>
    <xf numFmtId="1" fontId="24" fillId="35" borderId="21" xfId="0" applyNumberFormat="1" applyFont="1" applyFill="1" applyBorder="1" applyAlignment="1">
      <alignment horizontal="right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Neutral" xfId="10" builtinId="28" customBuiltin="1"/>
    <cellStyle name="Normal" xfId="0" builtinId="0"/>
    <cellStyle name="Notas" xfId="17" builtinId="10" customBuiltin="1"/>
    <cellStyle name="Porcentual" xfId="2" builtinId="5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showGridLines="0" tabSelected="1" zoomScaleSheetLayoutView="100" workbookViewId="0">
      <selection activeCell="G16" sqref="G16"/>
    </sheetView>
  </sheetViews>
  <sheetFormatPr baseColWidth="10" defaultRowHeight="11.25"/>
  <cols>
    <col min="1" max="1" width="17.140625" style="2" customWidth="1"/>
    <col min="2" max="2" width="34.85546875" style="1" customWidth="1"/>
    <col min="3" max="3" width="39.7109375" style="1" customWidth="1"/>
    <col min="4" max="6" width="13.7109375" style="3" customWidth="1"/>
    <col min="7" max="7" width="13.7109375" style="1" customWidth="1"/>
    <col min="8" max="8" width="13.7109375" style="4" customWidth="1"/>
    <col min="9" max="16384" width="11.42578125" style="1"/>
  </cols>
  <sheetData>
    <row r="1" spans="1:8" ht="26.25">
      <c r="A1" s="52" t="s">
        <v>189</v>
      </c>
      <c r="B1" s="52"/>
      <c r="C1" s="52"/>
      <c r="D1" s="52"/>
      <c r="E1" s="52"/>
      <c r="F1" s="52"/>
      <c r="G1" s="52"/>
      <c r="H1" s="52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8" ht="17.25">
      <c r="A3" s="41" t="s">
        <v>181</v>
      </c>
      <c r="B3" s="41"/>
      <c r="C3" s="41"/>
      <c r="D3" s="41"/>
      <c r="E3" s="41"/>
      <c r="F3" s="41"/>
      <c r="G3" s="41"/>
      <c r="H3" s="41"/>
    </row>
    <row r="4" spans="1:8" ht="30">
      <c r="A4" s="53" t="s">
        <v>197</v>
      </c>
      <c r="B4" s="53" t="s">
        <v>198</v>
      </c>
      <c r="C4" s="53" t="s">
        <v>190</v>
      </c>
      <c r="D4" s="53" t="s">
        <v>191</v>
      </c>
      <c r="E4" s="53" t="s">
        <v>192</v>
      </c>
      <c r="F4" s="53" t="s">
        <v>193</v>
      </c>
      <c r="G4" s="53" t="s">
        <v>199</v>
      </c>
      <c r="H4" s="53" t="s">
        <v>194</v>
      </c>
    </row>
    <row r="5" spans="1:8" ht="15">
      <c r="A5" s="32" t="s">
        <v>0</v>
      </c>
      <c r="B5" s="16" t="s">
        <v>1</v>
      </c>
      <c r="C5" s="16" t="s">
        <v>2</v>
      </c>
      <c r="D5" s="17">
        <v>2508</v>
      </c>
      <c r="E5" s="17">
        <v>900</v>
      </c>
      <c r="F5" s="17">
        <v>1015</v>
      </c>
      <c r="G5" s="43"/>
      <c r="H5" s="18">
        <v>158.4503</v>
      </c>
    </row>
    <row r="6" spans="1:8" ht="15">
      <c r="A6" s="33"/>
      <c r="B6" s="16" t="s">
        <v>3</v>
      </c>
      <c r="C6" s="16" t="s">
        <v>2</v>
      </c>
      <c r="D6" s="17">
        <v>1101</v>
      </c>
      <c r="E6" s="17">
        <v>500</v>
      </c>
      <c r="F6" s="17">
        <v>609</v>
      </c>
      <c r="G6" s="35"/>
      <c r="H6" s="18">
        <v>153.89760000000001</v>
      </c>
    </row>
    <row r="7" spans="1:8" ht="15">
      <c r="A7" s="33"/>
      <c r="B7" s="16" t="s">
        <v>4</v>
      </c>
      <c r="C7" s="16" t="s">
        <v>2</v>
      </c>
      <c r="D7" s="17">
        <v>1754</v>
      </c>
      <c r="E7" s="17">
        <v>640</v>
      </c>
      <c r="F7" s="17">
        <v>976</v>
      </c>
      <c r="G7" s="35"/>
      <c r="H7" s="18">
        <v>155.3963</v>
      </c>
    </row>
    <row r="8" spans="1:8" ht="15">
      <c r="A8" s="42"/>
      <c r="B8" s="16" t="s">
        <v>5</v>
      </c>
      <c r="C8" s="16" t="s">
        <v>2</v>
      </c>
      <c r="D8" s="17">
        <v>218</v>
      </c>
      <c r="E8" s="17">
        <v>800</v>
      </c>
      <c r="F8" s="17">
        <v>141</v>
      </c>
      <c r="G8" s="36"/>
      <c r="H8" s="18">
        <v>147.62190000000001</v>
      </c>
    </row>
    <row r="9" spans="1:8" ht="15">
      <c r="C9" s="54" t="s">
        <v>183</v>
      </c>
      <c r="D9" s="19">
        <f>SUM(D5:D8)</f>
        <v>5581</v>
      </c>
      <c r="E9" s="19">
        <f>SUM(E5:E8)</f>
        <v>2840</v>
      </c>
      <c r="F9" s="19">
        <f>SUM(F5:F8)</f>
        <v>2741</v>
      </c>
      <c r="G9" s="21">
        <f>+E9/D9</f>
        <v>0.5088693782476259</v>
      </c>
      <c r="H9" s="20">
        <v>147.62190000000001</v>
      </c>
    </row>
    <row r="10" spans="1:8">
      <c r="B10" s="44"/>
      <c r="C10" s="44"/>
      <c r="D10" s="45"/>
      <c r="E10" s="45"/>
      <c r="F10" s="45"/>
      <c r="G10" s="10"/>
      <c r="H10" s="11"/>
    </row>
    <row r="11" spans="1:8" ht="15">
      <c r="A11" s="32" t="s">
        <v>6</v>
      </c>
      <c r="B11" s="16" t="s">
        <v>7</v>
      </c>
      <c r="C11" s="16" t="s">
        <v>2</v>
      </c>
      <c r="D11" s="17">
        <v>1223</v>
      </c>
      <c r="E11" s="17">
        <v>550</v>
      </c>
      <c r="F11" s="17">
        <v>624</v>
      </c>
      <c r="G11" s="34"/>
      <c r="H11" s="22">
        <v>159.55600000000001</v>
      </c>
    </row>
    <row r="12" spans="1:8" ht="15">
      <c r="A12" s="33"/>
      <c r="B12" s="16" t="s">
        <v>8</v>
      </c>
      <c r="C12" s="16" t="s">
        <v>2</v>
      </c>
      <c r="D12" s="17">
        <v>2183</v>
      </c>
      <c r="E12" s="17">
        <v>600</v>
      </c>
      <c r="F12" s="17">
        <v>1318</v>
      </c>
      <c r="G12" s="35"/>
      <c r="H12" s="18">
        <v>159.2998</v>
      </c>
    </row>
    <row r="13" spans="1:8" ht="15">
      <c r="A13" s="33"/>
      <c r="B13" s="16" t="s">
        <v>9</v>
      </c>
      <c r="C13" s="16" t="s">
        <v>2</v>
      </c>
      <c r="D13" s="17">
        <v>817</v>
      </c>
      <c r="E13" s="17">
        <v>360</v>
      </c>
      <c r="F13" s="17">
        <v>518</v>
      </c>
      <c r="G13" s="35"/>
      <c r="H13" s="18">
        <v>158.06540000000001</v>
      </c>
    </row>
    <row r="14" spans="1:8" ht="15">
      <c r="A14" s="33"/>
      <c r="B14" s="16" t="s">
        <v>10</v>
      </c>
      <c r="C14" s="16" t="s">
        <v>2</v>
      </c>
      <c r="D14" s="17">
        <v>1709</v>
      </c>
      <c r="E14" s="17">
        <v>450</v>
      </c>
      <c r="F14" s="17">
        <v>933</v>
      </c>
      <c r="G14" s="35"/>
      <c r="H14" s="18">
        <v>161.79849999999999</v>
      </c>
    </row>
    <row r="15" spans="1:8" ht="15">
      <c r="A15" s="33"/>
      <c r="B15" s="16" t="s">
        <v>11</v>
      </c>
      <c r="C15" s="16" t="s">
        <v>2</v>
      </c>
      <c r="D15" s="17">
        <v>420</v>
      </c>
      <c r="E15" s="17">
        <v>700</v>
      </c>
      <c r="F15" s="17">
        <v>299</v>
      </c>
      <c r="G15" s="36"/>
      <c r="H15" s="18">
        <v>153.46700000000001</v>
      </c>
    </row>
    <row r="16" spans="1:8" ht="15">
      <c r="C16" s="54" t="s">
        <v>182</v>
      </c>
      <c r="D16" s="19">
        <f>SUM(D11:D15)</f>
        <v>6352</v>
      </c>
      <c r="E16" s="19">
        <f>SUM(E11:E15)</f>
        <v>2660</v>
      </c>
      <c r="F16" s="19">
        <f>SUM(F11:F15)</f>
        <v>3692</v>
      </c>
      <c r="G16" s="21">
        <f>+E16/D16</f>
        <v>0.41876574307304787</v>
      </c>
      <c r="H16" s="19">
        <v>153.46700000000001</v>
      </c>
    </row>
    <row r="17" spans="1:8">
      <c r="B17" s="44"/>
      <c r="C17" s="44"/>
      <c r="D17" s="45"/>
      <c r="E17" s="45"/>
      <c r="F17" s="45"/>
      <c r="G17" s="10"/>
      <c r="H17" s="11"/>
    </row>
    <row r="18" spans="1:8" ht="15">
      <c r="A18" s="32" t="s">
        <v>12</v>
      </c>
      <c r="B18" s="16" t="s">
        <v>13</v>
      </c>
      <c r="C18" s="16" t="s">
        <v>2</v>
      </c>
      <c r="D18" s="17">
        <v>2120</v>
      </c>
      <c r="E18" s="17">
        <v>630</v>
      </c>
      <c r="F18" s="17">
        <v>1066</v>
      </c>
      <c r="G18" s="46"/>
      <c r="H18" s="22">
        <v>164.43770000000001</v>
      </c>
    </row>
    <row r="19" spans="1:8" ht="15">
      <c r="A19" s="33"/>
      <c r="B19" s="16" t="s">
        <v>14</v>
      </c>
      <c r="C19" s="16" t="s">
        <v>2</v>
      </c>
      <c r="D19" s="17">
        <v>1392</v>
      </c>
      <c r="E19" s="17">
        <v>800</v>
      </c>
      <c r="F19" s="17">
        <v>1038</v>
      </c>
      <c r="G19" s="35"/>
      <c r="H19" s="18">
        <v>155.2706</v>
      </c>
    </row>
    <row r="20" spans="1:8" ht="15">
      <c r="A20" s="33"/>
      <c r="B20" s="16" t="s">
        <v>15</v>
      </c>
      <c r="C20" s="16" t="s">
        <v>2</v>
      </c>
      <c r="D20" s="17">
        <v>1432</v>
      </c>
      <c r="E20" s="17">
        <v>714</v>
      </c>
      <c r="F20" s="17">
        <v>913</v>
      </c>
      <c r="G20" s="35"/>
      <c r="H20" s="18">
        <v>156.0771</v>
      </c>
    </row>
    <row r="21" spans="1:8" ht="15">
      <c r="A21" s="42"/>
      <c r="B21" s="16" t="s">
        <v>16</v>
      </c>
      <c r="C21" s="16" t="s">
        <v>2</v>
      </c>
      <c r="D21" s="17">
        <v>1590</v>
      </c>
      <c r="E21" s="17">
        <v>344</v>
      </c>
      <c r="F21" s="17">
        <v>1029</v>
      </c>
      <c r="G21" s="36"/>
      <c r="H21" s="18">
        <v>164.017</v>
      </c>
    </row>
    <row r="22" spans="1:8" ht="15">
      <c r="C22" s="54" t="s">
        <v>184</v>
      </c>
      <c r="D22" s="19">
        <f>SUM(D18:D21)</f>
        <v>6534</v>
      </c>
      <c r="E22" s="19">
        <f>SUM(E18:E21)</f>
        <v>2488</v>
      </c>
      <c r="F22" s="19">
        <f>SUM(F18:F21)</f>
        <v>4046</v>
      </c>
      <c r="G22" s="21">
        <f>IF(D22&gt;0,E22/D22,"")</f>
        <v>0.38077747168656262</v>
      </c>
      <c r="H22" s="20">
        <v>155.2706</v>
      </c>
    </row>
    <row r="23" spans="1:8">
      <c r="B23" s="44"/>
      <c r="C23" s="44"/>
      <c r="D23" s="45"/>
      <c r="E23" s="45"/>
      <c r="F23" s="45"/>
      <c r="G23" s="10"/>
      <c r="H23" s="11"/>
    </row>
    <row r="24" spans="1:8" ht="15">
      <c r="A24" s="32" t="s">
        <v>17</v>
      </c>
      <c r="B24" s="16" t="s">
        <v>18</v>
      </c>
      <c r="C24" s="16" t="s">
        <v>2</v>
      </c>
      <c r="D24" s="17">
        <v>1274</v>
      </c>
      <c r="E24" s="17">
        <v>400</v>
      </c>
      <c r="F24" s="17">
        <v>673</v>
      </c>
      <c r="G24" s="46"/>
      <c r="H24" s="22">
        <v>158.88759999999999</v>
      </c>
    </row>
    <row r="25" spans="1:8" ht="15">
      <c r="A25" s="33"/>
      <c r="B25" s="16" t="s">
        <v>19</v>
      </c>
      <c r="C25" s="16" t="s">
        <v>2</v>
      </c>
      <c r="D25" s="17">
        <v>1859</v>
      </c>
      <c r="E25" s="17">
        <v>840</v>
      </c>
      <c r="F25" s="17">
        <v>1147</v>
      </c>
      <c r="G25" s="35"/>
      <c r="H25" s="18">
        <v>152.2159</v>
      </c>
    </row>
    <row r="26" spans="1:8" ht="15">
      <c r="A26" s="33"/>
      <c r="B26" s="16" t="s">
        <v>20</v>
      </c>
      <c r="C26" s="16" t="s">
        <v>2</v>
      </c>
      <c r="D26" s="17">
        <v>2245</v>
      </c>
      <c r="E26" s="17">
        <v>900</v>
      </c>
      <c r="F26" s="17">
        <v>1351</v>
      </c>
      <c r="G26" s="35"/>
      <c r="H26" s="18">
        <v>153.74860000000001</v>
      </c>
    </row>
    <row r="27" spans="1:8" ht="15">
      <c r="A27" s="42"/>
      <c r="B27" s="16" t="s">
        <v>21</v>
      </c>
      <c r="C27" s="16" t="s">
        <v>2</v>
      </c>
      <c r="D27" s="17">
        <v>246</v>
      </c>
      <c r="E27" s="17">
        <v>160</v>
      </c>
      <c r="F27" s="17">
        <v>153</v>
      </c>
      <c r="G27" s="36"/>
      <c r="H27" s="18">
        <v>156.02070000000001</v>
      </c>
    </row>
    <row r="28" spans="1:8" ht="15">
      <c r="C28" s="54" t="s">
        <v>185</v>
      </c>
      <c r="D28" s="19">
        <f>SUM(D24:D27)</f>
        <v>5624</v>
      </c>
      <c r="E28" s="19">
        <f>SUM(E24:E27)</f>
        <v>2300</v>
      </c>
      <c r="F28" s="19">
        <f>SUM(F24:F27)</f>
        <v>3324</v>
      </c>
      <c r="G28" s="21">
        <f>IF(D28&gt;0,E28/D28,"")</f>
        <v>0.4089615931721195</v>
      </c>
      <c r="H28" s="20">
        <v>152.2159</v>
      </c>
    </row>
    <row r="29" spans="1:8">
      <c r="B29" s="44"/>
      <c r="C29" s="44"/>
      <c r="D29" s="45"/>
      <c r="E29" s="45"/>
      <c r="F29" s="45"/>
      <c r="G29" s="10"/>
      <c r="H29" s="11"/>
    </row>
    <row r="30" spans="1:8" ht="15">
      <c r="A30" s="47" t="s">
        <v>6</v>
      </c>
      <c r="B30" s="16" t="s">
        <v>7</v>
      </c>
      <c r="C30" s="16" t="s">
        <v>22</v>
      </c>
      <c r="D30" s="17">
        <v>50</v>
      </c>
      <c r="E30" s="17">
        <v>119</v>
      </c>
      <c r="F30" s="17">
        <v>1</v>
      </c>
      <c r="G30" s="34"/>
      <c r="H30" s="22">
        <v>121.94759999999999</v>
      </c>
    </row>
    <row r="31" spans="1:8" ht="15">
      <c r="A31" s="42"/>
      <c r="B31" s="16" t="s">
        <v>8</v>
      </c>
      <c r="C31" s="16" t="s">
        <v>22</v>
      </c>
      <c r="D31" s="17">
        <v>286</v>
      </c>
      <c r="E31" s="17">
        <v>200</v>
      </c>
      <c r="F31" s="17">
        <v>16</v>
      </c>
      <c r="G31" s="36"/>
      <c r="H31" s="18">
        <v>131.06909999999999</v>
      </c>
    </row>
    <row r="32" spans="1:8" ht="15">
      <c r="C32" s="54" t="s">
        <v>186</v>
      </c>
      <c r="D32" s="19">
        <f>SUM(D30:D31)</f>
        <v>336</v>
      </c>
      <c r="E32" s="19">
        <f>SUM(E30:E31)</f>
        <v>319</v>
      </c>
      <c r="F32" s="19">
        <f>SUM(F30:F31)</f>
        <v>17</v>
      </c>
      <c r="G32" s="21">
        <f>IF(D32&gt;0,E32/D32,"")</f>
        <v>0.94940476190476186</v>
      </c>
      <c r="H32" s="20">
        <v>121.94759999999999</v>
      </c>
    </row>
    <row r="33" spans="1:8">
      <c r="B33" s="49"/>
      <c r="C33" s="49"/>
      <c r="D33" s="50"/>
      <c r="E33" s="50"/>
      <c r="F33" s="50"/>
      <c r="G33" s="10"/>
      <c r="H33" s="11"/>
    </row>
    <row r="34" spans="1:8" ht="15">
      <c r="A34" s="48" t="s">
        <v>13</v>
      </c>
      <c r="B34" s="48"/>
      <c r="C34" s="16" t="s">
        <v>22</v>
      </c>
      <c r="D34" s="17">
        <v>66</v>
      </c>
      <c r="E34" s="17">
        <v>66</v>
      </c>
      <c r="F34" s="17"/>
      <c r="G34" s="23">
        <f t="shared" ref="G34:G49" si="0">IF(D34&gt;0,E34/D34,"")</f>
        <v>1</v>
      </c>
      <c r="H34" s="22">
        <v>114.2239</v>
      </c>
    </row>
    <row r="35" spans="1:8" ht="15">
      <c r="A35" s="48" t="s">
        <v>4</v>
      </c>
      <c r="B35" s="48"/>
      <c r="C35" s="16" t="s">
        <v>23</v>
      </c>
      <c r="D35" s="17">
        <v>298</v>
      </c>
      <c r="E35" s="17">
        <v>160</v>
      </c>
      <c r="F35" s="17">
        <v>138</v>
      </c>
      <c r="G35" s="23">
        <f t="shared" si="0"/>
        <v>0.53691275167785235</v>
      </c>
      <c r="H35" s="22">
        <v>147.8458</v>
      </c>
    </row>
    <row r="36" spans="1:8" ht="15">
      <c r="A36" s="48"/>
      <c r="B36" s="48"/>
      <c r="C36" s="16" t="s">
        <v>24</v>
      </c>
      <c r="D36" s="17">
        <v>135</v>
      </c>
      <c r="E36" s="17">
        <v>135</v>
      </c>
      <c r="F36" s="17"/>
      <c r="G36" s="23">
        <f t="shared" si="0"/>
        <v>1</v>
      </c>
      <c r="H36" s="22">
        <v>119.6798</v>
      </c>
    </row>
    <row r="37" spans="1:8" ht="15">
      <c r="A37" s="48"/>
      <c r="B37" s="48"/>
      <c r="C37" s="16" t="s">
        <v>25</v>
      </c>
      <c r="D37" s="17">
        <v>386</v>
      </c>
      <c r="E37" s="17">
        <v>320</v>
      </c>
      <c r="F37" s="17">
        <v>66</v>
      </c>
      <c r="G37" s="23">
        <f t="shared" si="0"/>
        <v>0.82901554404145072</v>
      </c>
      <c r="H37" s="22">
        <v>133.89019999999999</v>
      </c>
    </row>
    <row r="38" spans="1:8" ht="15">
      <c r="A38" s="48" t="s">
        <v>10</v>
      </c>
      <c r="B38" s="48"/>
      <c r="C38" s="16" t="s">
        <v>26</v>
      </c>
      <c r="D38" s="17">
        <v>148</v>
      </c>
      <c r="E38" s="17">
        <v>80</v>
      </c>
      <c r="F38" s="17">
        <v>68</v>
      </c>
      <c r="G38" s="23">
        <f t="shared" si="0"/>
        <v>0.54054054054054057</v>
      </c>
      <c r="H38" s="22">
        <v>151.38130000000001</v>
      </c>
    </row>
    <row r="39" spans="1:8" ht="15">
      <c r="A39" s="48"/>
      <c r="B39" s="48"/>
      <c r="C39" s="16" t="s">
        <v>27</v>
      </c>
      <c r="D39" s="17">
        <v>122</v>
      </c>
      <c r="E39" s="17">
        <v>80</v>
      </c>
      <c r="F39" s="17">
        <v>42</v>
      </c>
      <c r="G39" s="23">
        <f t="shared" si="0"/>
        <v>0.65573770491803274</v>
      </c>
      <c r="H39" s="22">
        <v>141.8871</v>
      </c>
    </row>
    <row r="40" spans="1:8" ht="15">
      <c r="A40" s="37" t="s">
        <v>19</v>
      </c>
      <c r="B40" s="38"/>
      <c r="C40" s="16" t="s">
        <v>28</v>
      </c>
      <c r="D40" s="17">
        <v>118</v>
      </c>
      <c r="E40" s="17">
        <v>90</v>
      </c>
      <c r="F40" s="17">
        <v>28</v>
      </c>
      <c r="G40" s="23">
        <f t="shared" si="0"/>
        <v>0.76271186440677963</v>
      </c>
      <c r="H40" s="22">
        <v>138.8014</v>
      </c>
    </row>
    <row r="41" spans="1:8" ht="15">
      <c r="A41" s="39"/>
      <c r="B41" s="40"/>
      <c r="C41" s="16" t="s">
        <v>29</v>
      </c>
      <c r="D41" s="17">
        <v>57</v>
      </c>
      <c r="E41" s="17">
        <v>30</v>
      </c>
      <c r="F41" s="17">
        <v>27</v>
      </c>
      <c r="G41" s="23">
        <f t="shared" si="0"/>
        <v>0.52631578947368418</v>
      </c>
      <c r="H41" s="22">
        <v>153.65729999999999</v>
      </c>
    </row>
    <row r="42" spans="1:8" ht="15">
      <c r="A42" s="48" t="s">
        <v>30</v>
      </c>
      <c r="B42" s="48"/>
      <c r="C42" s="16" t="s">
        <v>2</v>
      </c>
      <c r="D42" s="17">
        <v>132</v>
      </c>
      <c r="E42" s="17">
        <v>132</v>
      </c>
      <c r="F42" s="17"/>
      <c r="G42" s="23">
        <f t="shared" si="0"/>
        <v>1</v>
      </c>
      <c r="H42" s="22">
        <v>105.5342</v>
      </c>
    </row>
    <row r="43" spans="1:8" ht="15">
      <c r="A43" s="48" t="s">
        <v>31</v>
      </c>
      <c r="B43" s="48"/>
      <c r="C43" s="16" t="s">
        <v>25</v>
      </c>
      <c r="D43" s="17">
        <v>866</v>
      </c>
      <c r="E43" s="17">
        <v>733</v>
      </c>
      <c r="F43" s="17">
        <v>133</v>
      </c>
      <c r="G43" s="23">
        <f t="shared" si="0"/>
        <v>0.8464203233256351</v>
      </c>
      <c r="H43" s="22">
        <v>131.40899999999999</v>
      </c>
    </row>
    <row r="44" spans="1:8" ht="15">
      <c r="A44" s="48" t="s">
        <v>32</v>
      </c>
      <c r="B44" s="48"/>
      <c r="C44" s="16" t="s">
        <v>2</v>
      </c>
      <c r="D44" s="17">
        <v>661</v>
      </c>
      <c r="E44" s="17">
        <v>600</v>
      </c>
      <c r="F44" s="17">
        <v>61</v>
      </c>
      <c r="G44" s="23">
        <f t="shared" si="0"/>
        <v>0.90771558245083206</v>
      </c>
      <c r="H44" s="22">
        <v>125.6536</v>
      </c>
    </row>
    <row r="45" spans="1:8" ht="15">
      <c r="A45" s="48" t="s">
        <v>20</v>
      </c>
      <c r="B45" s="48"/>
      <c r="C45" s="16" t="s">
        <v>33</v>
      </c>
      <c r="D45" s="17">
        <v>169</v>
      </c>
      <c r="E45" s="17">
        <v>100</v>
      </c>
      <c r="F45" s="17">
        <v>69</v>
      </c>
      <c r="G45" s="23">
        <f t="shared" si="0"/>
        <v>0.59171597633136097</v>
      </c>
      <c r="H45" s="22">
        <v>144.62989999999999</v>
      </c>
    </row>
    <row r="46" spans="1:8" ht="15">
      <c r="A46" s="48" t="s">
        <v>34</v>
      </c>
      <c r="B46" s="48"/>
      <c r="C46" s="16" t="s">
        <v>2</v>
      </c>
      <c r="D46" s="17">
        <v>1151</v>
      </c>
      <c r="E46" s="17">
        <v>400</v>
      </c>
      <c r="F46" s="17">
        <v>751</v>
      </c>
      <c r="G46" s="23">
        <f t="shared" si="0"/>
        <v>0.34752389226759339</v>
      </c>
      <c r="H46" s="22">
        <v>152.8426</v>
      </c>
    </row>
    <row r="47" spans="1:8" ht="15">
      <c r="A47" s="48"/>
      <c r="B47" s="48"/>
      <c r="C47" s="16" t="s">
        <v>23</v>
      </c>
      <c r="D47" s="17">
        <v>125</v>
      </c>
      <c r="E47" s="17">
        <v>80</v>
      </c>
      <c r="F47" s="17">
        <v>45</v>
      </c>
      <c r="G47" s="23">
        <f t="shared" si="0"/>
        <v>0.64</v>
      </c>
      <c r="H47" s="22">
        <v>142.76230000000001</v>
      </c>
    </row>
    <row r="48" spans="1:8" ht="15">
      <c r="A48" s="48"/>
      <c r="B48" s="48"/>
      <c r="C48" s="16" t="s">
        <v>35</v>
      </c>
      <c r="D48" s="17">
        <v>59</v>
      </c>
      <c r="E48" s="17">
        <v>40</v>
      </c>
      <c r="F48" s="17">
        <v>19</v>
      </c>
      <c r="G48" s="23">
        <f t="shared" si="0"/>
        <v>0.67796610169491522</v>
      </c>
      <c r="H48" s="22">
        <v>135.29130000000001</v>
      </c>
    </row>
    <row r="49" spans="1:8" ht="15">
      <c r="A49" s="48" t="s">
        <v>36</v>
      </c>
      <c r="B49" s="48"/>
      <c r="C49" s="16" t="s">
        <v>2</v>
      </c>
      <c r="D49" s="17">
        <v>138</v>
      </c>
      <c r="E49" s="17">
        <v>80</v>
      </c>
      <c r="F49" s="17">
        <v>58</v>
      </c>
      <c r="G49" s="23">
        <f t="shared" si="0"/>
        <v>0.57971014492753625</v>
      </c>
      <c r="H49" s="22">
        <v>141.0197</v>
      </c>
    </row>
    <row r="50" spans="1:8" ht="15">
      <c r="A50" s="5"/>
      <c r="C50" s="54" t="s">
        <v>186</v>
      </c>
      <c r="D50" s="17">
        <f>SUM(D34:D49)</f>
        <v>4631</v>
      </c>
      <c r="E50" s="17">
        <f t="shared" ref="E50:F50" si="1">SUM(E34:E49)</f>
        <v>3126</v>
      </c>
      <c r="F50" s="17">
        <f t="shared" si="1"/>
        <v>1505</v>
      </c>
      <c r="G50" s="23">
        <f>+E50/D50</f>
        <v>0.67501619520621892</v>
      </c>
      <c r="H50" s="12"/>
    </row>
    <row r="51" spans="1:8" ht="17.25">
      <c r="C51" s="25" t="s">
        <v>188</v>
      </c>
      <c r="D51" s="24">
        <f>SUM(D34:D49,D32,D28,D22,D16,D9)</f>
        <v>29058</v>
      </c>
      <c r="E51" s="24">
        <f>SUM(E34:E49,E32,E28,E22,E16,E9)</f>
        <v>13733</v>
      </c>
      <c r="F51" s="24">
        <f>SUM(F34:F49,F32,F28,F22,F16,F9)</f>
        <v>15325</v>
      </c>
      <c r="G51" s="26">
        <f>IF(D51&gt;0,E51/D51,"")</f>
        <v>0.47260651111569962</v>
      </c>
      <c r="H51" s="11"/>
    </row>
    <row r="52" spans="1:8">
      <c r="C52" s="7"/>
      <c r="D52" s="51"/>
      <c r="E52" s="51"/>
      <c r="F52" s="51"/>
      <c r="G52" s="8"/>
      <c r="H52" s="11"/>
    </row>
    <row r="53" spans="1:8">
      <c r="C53" s="7"/>
      <c r="D53" s="13"/>
      <c r="E53" s="13"/>
      <c r="F53" s="13"/>
      <c r="G53" s="8"/>
      <c r="H53" s="11"/>
    </row>
    <row r="54" spans="1:8">
      <c r="C54" s="7"/>
      <c r="D54" s="13"/>
      <c r="E54" s="13"/>
      <c r="F54" s="13"/>
      <c r="G54" s="8"/>
      <c r="H54" s="11"/>
    </row>
    <row r="55" spans="1:8" ht="17.25">
      <c r="A55" s="41" t="s">
        <v>187</v>
      </c>
      <c r="B55" s="41"/>
      <c r="C55" s="41"/>
      <c r="D55" s="41"/>
      <c r="E55" s="41"/>
      <c r="F55" s="41"/>
      <c r="G55" s="41"/>
      <c r="H55" s="41"/>
    </row>
    <row r="56" spans="1:8" ht="30">
      <c r="A56" s="53" t="s">
        <v>197</v>
      </c>
      <c r="B56" s="53" t="s">
        <v>198</v>
      </c>
      <c r="C56" s="53" t="s">
        <v>190</v>
      </c>
      <c r="D56" s="53" t="s">
        <v>191</v>
      </c>
      <c r="E56" s="53" t="s">
        <v>192</v>
      </c>
      <c r="F56" s="53" t="s">
        <v>193</v>
      </c>
      <c r="G56" s="53" t="s">
        <v>199</v>
      </c>
      <c r="H56" s="53" t="s">
        <v>194</v>
      </c>
    </row>
    <row r="57" spans="1:8" ht="15">
      <c r="A57" s="29" t="s">
        <v>3</v>
      </c>
      <c r="B57" s="31" t="s">
        <v>37</v>
      </c>
      <c r="C57" s="16" t="s">
        <v>2</v>
      </c>
      <c r="D57" s="17">
        <v>44</v>
      </c>
      <c r="E57" s="17">
        <v>44</v>
      </c>
      <c r="F57" s="17"/>
      <c r="G57" s="30">
        <f t="shared" ref="G57:G88" si="2">IF(D57&gt;0,E57/D57,"")</f>
        <v>1</v>
      </c>
      <c r="H57" s="22">
        <v>127.9143</v>
      </c>
    </row>
    <row r="58" spans="1:8" ht="15">
      <c r="A58" s="48" t="s">
        <v>38</v>
      </c>
      <c r="B58" s="31" t="s">
        <v>39</v>
      </c>
      <c r="C58" s="16" t="s">
        <v>2</v>
      </c>
      <c r="D58" s="17">
        <v>306</v>
      </c>
      <c r="E58" s="17">
        <v>180</v>
      </c>
      <c r="F58" s="17">
        <v>126</v>
      </c>
      <c r="G58" s="30">
        <f t="shared" si="2"/>
        <v>0.58823529411764708</v>
      </c>
      <c r="H58" s="22">
        <v>142.57740000000001</v>
      </c>
    </row>
    <row r="59" spans="1:8" ht="15">
      <c r="A59" s="48"/>
      <c r="B59" s="31" t="s">
        <v>40</v>
      </c>
      <c r="C59" s="16" t="s">
        <v>2</v>
      </c>
      <c r="D59" s="17">
        <v>48</v>
      </c>
      <c r="E59" s="17">
        <v>48</v>
      </c>
      <c r="F59" s="17"/>
      <c r="G59" s="30">
        <f t="shared" si="2"/>
        <v>1</v>
      </c>
      <c r="H59" s="22">
        <v>120.1906</v>
      </c>
    </row>
    <row r="60" spans="1:8" ht="15">
      <c r="A60" s="48"/>
      <c r="B60" s="31" t="s">
        <v>41</v>
      </c>
      <c r="C60" s="16" t="s">
        <v>2</v>
      </c>
      <c r="D60" s="17">
        <v>40</v>
      </c>
      <c r="E60" s="17">
        <v>40</v>
      </c>
      <c r="F60" s="17"/>
      <c r="G60" s="30">
        <f t="shared" si="2"/>
        <v>1</v>
      </c>
      <c r="H60" s="22">
        <v>119.6465</v>
      </c>
    </row>
    <row r="61" spans="1:8" ht="15">
      <c r="A61" s="48"/>
      <c r="B61" s="31" t="s">
        <v>42</v>
      </c>
      <c r="C61" s="16" t="s">
        <v>2</v>
      </c>
      <c r="D61" s="17">
        <v>176</v>
      </c>
      <c r="E61" s="17">
        <v>110</v>
      </c>
      <c r="F61" s="17">
        <v>66</v>
      </c>
      <c r="G61" s="30">
        <f t="shared" si="2"/>
        <v>0.625</v>
      </c>
      <c r="H61" s="22">
        <v>143.649</v>
      </c>
    </row>
    <row r="62" spans="1:8" ht="15">
      <c r="A62" s="48"/>
      <c r="B62" s="31" t="s">
        <v>43</v>
      </c>
      <c r="C62" s="16" t="s">
        <v>2</v>
      </c>
      <c r="D62" s="17">
        <v>45</v>
      </c>
      <c r="E62" s="17">
        <v>45</v>
      </c>
      <c r="F62" s="17"/>
      <c r="G62" s="30">
        <f t="shared" si="2"/>
        <v>1</v>
      </c>
      <c r="H62" s="22">
        <v>121.17149999999999</v>
      </c>
    </row>
    <row r="63" spans="1:8" ht="15">
      <c r="A63" s="48" t="s">
        <v>44</v>
      </c>
      <c r="B63" s="31" t="s">
        <v>45</v>
      </c>
      <c r="C63" s="16" t="s">
        <v>2</v>
      </c>
      <c r="D63" s="17">
        <v>283</v>
      </c>
      <c r="E63" s="17">
        <v>270</v>
      </c>
      <c r="F63" s="17">
        <v>13</v>
      </c>
      <c r="G63" s="30">
        <f t="shared" si="2"/>
        <v>0.95406360424028269</v>
      </c>
      <c r="H63" s="22">
        <v>128.87289999999999</v>
      </c>
    </row>
    <row r="64" spans="1:8" ht="15">
      <c r="A64" s="48"/>
      <c r="B64" s="31" t="s">
        <v>46</v>
      </c>
      <c r="C64" s="16" t="s">
        <v>2</v>
      </c>
      <c r="D64" s="17">
        <v>88</v>
      </c>
      <c r="E64" s="17">
        <v>88</v>
      </c>
      <c r="F64" s="17"/>
      <c r="G64" s="30">
        <f t="shared" si="2"/>
        <v>1</v>
      </c>
      <c r="H64" s="22">
        <v>116.4337</v>
      </c>
    </row>
    <row r="65" spans="1:8" ht="15">
      <c r="A65" s="48"/>
      <c r="B65" s="31" t="s">
        <v>47</v>
      </c>
      <c r="C65" s="16" t="s">
        <v>2</v>
      </c>
      <c r="D65" s="17">
        <v>51</v>
      </c>
      <c r="E65" s="17">
        <v>51</v>
      </c>
      <c r="F65" s="17"/>
      <c r="G65" s="30">
        <f t="shared" si="2"/>
        <v>1</v>
      </c>
      <c r="H65" s="22">
        <v>120.28189999999999</v>
      </c>
    </row>
    <row r="66" spans="1:8" ht="15">
      <c r="A66" s="48"/>
      <c r="B66" s="31" t="s">
        <v>48</v>
      </c>
      <c r="C66" s="16" t="s">
        <v>2</v>
      </c>
      <c r="D66" s="17">
        <v>48</v>
      </c>
      <c r="E66" s="17">
        <v>48</v>
      </c>
      <c r="F66" s="17"/>
      <c r="G66" s="30">
        <f t="shared" si="2"/>
        <v>1</v>
      </c>
      <c r="H66" s="22">
        <v>111.7458</v>
      </c>
    </row>
    <row r="67" spans="1:8" ht="15">
      <c r="A67" s="48"/>
      <c r="B67" s="31" t="s">
        <v>49</v>
      </c>
      <c r="C67" s="16" t="s">
        <v>2</v>
      </c>
      <c r="D67" s="17">
        <v>121</v>
      </c>
      <c r="E67" s="17">
        <v>121</v>
      </c>
      <c r="F67" s="17"/>
      <c r="G67" s="30">
        <f t="shared" si="2"/>
        <v>1</v>
      </c>
      <c r="H67" s="22">
        <v>124.4226</v>
      </c>
    </row>
    <row r="68" spans="1:8" ht="15">
      <c r="A68" s="48" t="s">
        <v>50</v>
      </c>
      <c r="B68" s="31" t="s">
        <v>51</v>
      </c>
      <c r="C68" s="16" t="s">
        <v>2</v>
      </c>
      <c r="D68" s="17">
        <v>385</v>
      </c>
      <c r="E68" s="17">
        <v>135</v>
      </c>
      <c r="F68" s="17">
        <v>250</v>
      </c>
      <c r="G68" s="30">
        <f t="shared" si="2"/>
        <v>0.35064935064935066</v>
      </c>
      <c r="H68" s="22">
        <v>158.59970000000001</v>
      </c>
    </row>
    <row r="69" spans="1:8" ht="30">
      <c r="A69" s="48"/>
      <c r="B69" s="31" t="s">
        <v>52</v>
      </c>
      <c r="C69" s="16" t="s">
        <v>2</v>
      </c>
      <c r="D69" s="17">
        <v>48</v>
      </c>
      <c r="E69" s="17">
        <v>48</v>
      </c>
      <c r="F69" s="17"/>
      <c r="G69" s="30">
        <f t="shared" si="2"/>
        <v>1</v>
      </c>
      <c r="H69" s="22">
        <v>115.0111</v>
      </c>
    </row>
    <row r="70" spans="1:8" ht="15">
      <c r="A70" s="48"/>
      <c r="B70" s="31" t="s">
        <v>53</v>
      </c>
      <c r="C70" s="16" t="s">
        <v>2</v>
      </c>
      <c r="D70" s="17">
        <v>81</v>
      </c>
      <c r="E70" s="17">
        <v>81</v>
      </c>
      <c r="F70" s="17"/>
      <c r="G70" s="30">
        <f t="shared" si="2"/>
        <v>1</v>
      </c>
      <c r="H70" s="22">
        <v>120.37009999999999</v>
      </c>
    </row>
    <row r="71" spans="1:8" ht="30">
      <c r="A71" s="48"/>
      <c r="B71" s="31" t="s">
        <v>54</v>
      </c>
      <c r="C71" s="16" t="s">
        <v>2</v>
      </c>
      <c r="D71" s="17">
        <v>88</v>
      </c>
      <c r="E71" s="17">
        <v>45</v>
      </c>
      <c r="F71" s="17">
        <v>43</v>
      </c>
      <c r="G71" s="30">
        <f t="shared" si="2"/>
        <v>0.51136363636363635</v>
      </c>
      <c r="H71" s="22">
        <v>150.52500000000001</v>
      </c>
    </row>
    <row r="72" spans="1:8" ht="15">
      <c r="A72" s="48" t="s">
        <v>55</v>
      </c>
      <c r="B72" s="31" t="s">
        <v>56</v>
      </c>
      <c r="C72" s="16" t="s">
        <v>2</v>
      </c>
      <c r="D72" s="17">
        <v>351</v>
      </c>
      <c r="E72" s="17">
        <v>250</v>
      </c>
      <c r="F72" s="17">
        <v>101</v>
      </c>
      <c r="G72" s="30">
        <f t="shared" si="2"/>
        <v>0.71225071225071224</v>
      </c>
      <c r="H72" s="22">
        <v>138.87289999999999</v>
      </c>
    </row>
    <row r="73" spans="1:8" ht="15">
      <c r="A73" s="48"/>
      <c r="B73" s="31" t="s">
        <v>57</v>
      </c>
      <c r="C73" s="16" t="s">
        <v>2</v>
      </c>
      <c r="D73" s="17">
        <v>101</v>
      </c>
      <c r="E73" s="17">
        <v>50</v>
      </c>
      <c r="F73" s="17">
        <v>51</v>
      </c>
      <c r="G73" s="30">
        <f t="shared" si="2"/>
        <v>0.49504950495049505</v>
      </c>
      <c r="H73" s="22">
        <v>150.3066</v>
      </c>
    </row>
    <row r="74" spans="1:8" ht="30">
      <c r="A74" s="48" t="s">
        <v>58</v>
      </c>
      <c r="B74" s="31" t="s">
        <v>59</v>
      </c>
      <c r="C74" s="16" t="s">
        <v>2</v>
      </c>
      <c r="D74" s="17">
        <v>552</v>
      </c>
      <c r="E74" s="17">
        <v>340</v>
      </c>
      <c r="F74" s="17">
        <v>212</v>
      </c>
      <c r="G74" s="30">
        <f t="shared" si="2"/>
        <v>0.61594202898550721</v>
      </c>
      <c r="H74" s="22">
        <v>146.0087</v>
      </c>
    </row>
    <row r="75" spans="1:8" ht="30">
      <c r="A75" s="48"/>
      <c r="B75" s="31" t="s">
        <v>59</v>
      </c>
      <c r="C75" s="16" t="s">
        <v>22</v>
      </c>
      <c r="D75" s="17">
        <v>24</v>
      </c>
      <c r="E75" s="17">
        <v>24</v>
      </c>
      <c r="F75" s="17"/>
      <c r="G75" s="30">
        <f t="shared" si="2"/>
        <v>1</v>
      </c>
      <c r="H75" s="22">
        <v>120.417</v>
      </c>
    </row>
    <row r="76" spans="1:8" ht="15">
      <c r="A76" s="48"/>
      <c r="B76" s="31" t="s">
        <v>60</v>
      </c>
      <c r="C76" s="16" t="s">
        <v>2</v>
      </c>
      <c r="D76" s="17">
        <v>15</v>
      </c>
      <c r="E76" s="17">
        <v>15</v>
      </c>
      <c r="F76" s="17"/>
      <c r="G76" s="30">
        <f t="shared" si="2"/>
        <v>1</v>
      </c>
      <c r="H76" s="22">
        <v>127.6576</v>
      </c>
    </row>
    <row r="77" spans="1:8" ht="15">
      <c r="A77" s="48"/>
      <c r="B77" s="31" t="s">
        <v>61</v>
      </c>
      <c r="C77" s="16" t="s">
        <v>2</v>
      </c>
      <c r="D77" s="17">
        <v>36</v>
      </c>
      <c r="E77" s="17">
        <v>36</v>
      </c>
      <c r="F77" s="17"/>
      <c r="G77" s="30">
        <f t="shared" si="2"/>
        <v>1</v>
      </c>
      <c r="H77" s="22">
        <v>116.3121</v>
      </c>
    </row>
    <row r="78" spans="1:8" ht="15">
      <c r="A78" s="48"/>
      <c r="B78" s="31" t="s">
        <v>62</v>
      </c>
      <c r="C78" s="16" t="s">
        <v>2</v>
      </c>
      <c r="D78" s="17">
        <v>15</v>
      </c>
      <c r="E78" s="17">
        <v>15</v>
      </c>
      <c r="F78" s="17"/>
      <c r="G78" s="30">
        <f t="shared" si="2"/>
        <v>1</v>
      </c>
      <c r="H78" s="22">
        <v>122.5719</v>
      </c>
    </row>
    <row r="79" spans="1:8" ht="15">
      <c r="A79" s="48"/>
      <c r="B79" s="31" t="s">
        <v>63</v>
      </c>
      <c r="C79" s="16" t="s">
        <v>2</v>
      </c>
      <c r="D79" s="17">
        <v>151</v>
      </c>
      <c r="E79" s="17">
        <v>120</v>
      </c>
      <c r="F79" s="17">
        <v>31</v>
      </c>
      <c r="G79" s="30">
        <f t="shared" si="2"/>
        <v>0.79470198675496684</v>
      </c>
      <c r="H79" s="22">
        <v>136.39230000000001</v>
      </c>
    </row>
    <row r="80" spans="1:8" ht="15">
      <c r="A80" s="48"/>
      <c r="B80" s="31" t="s">
        <v>64</v>
      </c>
      <c r="C80" s="16" t="s">
        <v>2</v>
      </c>
      <c r="D80" s="17">
        <v>19</v>
      </c>
      <c r="E80" s="17">
        <v>19</v>
      </c>
      <c r="F80" s="17"/>
      <c r="G80" s="30">
        <f t="shared" si="2"/>
        <v>1</v>
      </c>
      <c r="H80" s="22">
        <v>124.8927</v>
      </c>
    </row>
    <row r="81" spans="1:8" ht="15">
      <c r="A81" s="48"/>
      <c r="B81" s="31" t="s">
        <v>65</v>
      </c>
      <c r="C81" s="16" t="s">
        <v>2</v>
      </c>
      <c r="D81" s="17">
        <v>166</v>
      </c>
      <c r="E81" s="17">
        <v>120</v>
      </c>
      <c r="F81" s="17">
        <v>46</v>
      </c>
      <c r="G81" s="30">
        <f t="shared" si="2"/>
        <v>0.72289156626506024</v>
      </c>
      <c r="H81" s="22">
        <v>139.21850000000001</v>
      </c>
    </row>
    <row r="82" spans="1:8" ht="15">
      <c r="A82" s="48"/>
      <c r="B82" s="31" t="s">
        <v>65</v>
      </c>
      <c r="C82" s="16" t="s">
        <v>22</v>
      </c>
      <c r="D82" s="17">
        <v>27</v>
      </c>
      <c r="E82" s="17">
        <v>27</v>
      </c>
      <c r="F82" s="17"/>
      <c r="G82" s="30">
        <f t="shared" si="2"/>
        <v>1</v>
      </c>
      <c r="H82" s="22">
        <v>120.0802</v>
      </c>
    </row>
    <row r="83" spans="1:8" ht="15">
      <c r="A83" s="48"/>
      <c r="B83" s="31" t="s">
        <v>66</v>
      </c>
      <c r="C83" s="16" t="s">
        <v>2</v>
      </c>
      <c r="D83" s="17">
        <v>56</v>
      </c>
      <c r="E83" s="17">
        <v>45</v>
      </c>
      <c r="F83" s="17">
        <v>11</v>
      </c>
      <c r="G83" s="30">
        <f t="shared" si="2"/>
        <v>0.8035714285714286</v>
      </c>
      <c r="H83" s="22">
        <v>140.01920000000001</v>
      </c>
    </row>
    <row r="84" spans="1:8" ht="15">
      <c r="A84" s="48"/>
      <c r="B84" s="31" t="s">
        <v>67</v>
      </c>
      <c r="C84" s="16" t="s">
        <v>2</v>
      </c>
      <c r="D84" s="17">
        <v>47</v>
      </c>
      <c r="E84" s="17">
        <v>47</v>
      </c>
      <c r="F84" s="17"/>
      <c r="G84" s="30">
        <f t="shared" si="2"/>
        <v>1</v>
      </c>
      <c r="H84" s="22">
        <v>128.37010000000001</v>
      </c>
    </row>
    <row r="85" spans="1:8" ht="15">
      <c r="A85" s="48"/>
      <c r="B85" s="31" t="s">
        <v>68</v>
      </c>
      <c r="C85" s="16" t="s">
        <v>2</v>
      </c>
      <c r="D85" s="17">
        <v>56</v>
      </c>
      <c r="E85" s="17">
        <v>40</v>
      </c>
      <c r="F85" s="17">
        <v>16</v>
      </c>
      <c r="G85" s="30">
        <f t="shared" si="2"/>
        <v>0.7142857142857143</v>
      </c>
      <c r="H85" s="22">
        <v>150.38929999999999</v>
      </c>
    </row>
    <row r="86" spans="1:8" ht="30">
      <c r="A86" s="48" t="s">
        <v>69</v>
      </c>
      <c r="B86" s="31" t="s">
        <v>70</v>
      </c>
      <c r="C86" s="16" t="s">
        <v>2</v>
      </c>
      <c r="D86" s="17">
        <v>151</v>
      </c>
      <c r="E86" s="17">
        <v>90</v>
      </c>
      <c r="F86" s="17">
        <v>61</v>
      </c>
      <c r="G86" s="30">
        <f t="shared" si="2"/>
        <v>0.59602649006622521</v>
      </c>
      <c r="H86" s="22">
        <v>145.9365</v>
      </c>
    </row>
    <row r="87" spans="1:8" ht="15">
      <c r="A87" s="48"/>
      <c r="B87" s="31" t="s">
        <v>71</v>
      </c>
      <c r="C87" s="16" t="s">
        <v>2</v>
      </c>
      <c r="D87" s="17">
        <v>43</v>
      </c>
      <c r="E87" s="17">
        <v>43</v>
      </c>
      <c r="F87" s="17"/>
      <c r="G87" s="30">
        <f t="shared" si="2"/>
        <v>1</v>
      </c>
      <c r="H87" s="22">
        <v>117.3288</v>
      </c>
    </row>
    <row r="88" spans="1:8" ht="15">
      <c r="A88" s="48"/>
      <c r="B88" s="31" t="s">
        <v>72</v>
      </c>
      <c r="C88" s="16" t="s">
        <v>2</v>
      </c>
      <c r="D88" s="17">
        <v>34</v>
      </c>
      <c r="E88" s="17">
        <v>34</v>
      </c>
      <c r="F88" s="17"/>
      <c r="G88" s="30">
        <f t="shared" si="2"/>
        <v>1</v>
      </c>
      <c r="H88" s="22">
        <v>124.0857</v>
      </c>
    </row>
    <row r="89" spans="1:8" ht="15">
      <c r="A89" s="48"/>
      <c r="B89" s="31" t="s">
        <v>73</v>
      </c>
      <c r="C89" s="16" t="s">
        <v>2</v>
      </c>
      <c r="D89" s="17">
        <v>40</v>
      </c>
      <c r="E89" s="17">
        <v>40</v>
      </c>
      <c r="F89" s="17"/>
      <c r="G89" s="30">
        <f t="shared" ref="G89:G120" si="3">IF(D89&gt;0,E89/D89,"")</f>
        <v>1</v>
      </c>
      <c r="H89" s="22">
        <v>122.3121</v>
      </c>
    </row>
    <row r="90" spans="1:8" ht="30">
      <c r="A90" s="48"/>
      <c r="B90" s="31" t="s">
        <v>74</v>
      </c>
      <c r="C90" s="16" t="s">
        <v>2</v>
      </c>
      <c r="D90" s="17">
        <v>34</v>
      </c>
      <c r="E90" s="17">
        <v>34</v>
      </c>
      <c r="F90" s="17"/>
      <c r="G90" s="30">
        <f t="shared" si="3"/>
        <v>1</v>
      </c>
      <c r="H90" s="22">
        <v>113.67919999999999</v>
      </c>
    </row>
    <row r="91" spans="1:8" ht="30">
      <c r="A91" s="48"/>
      <c r="B91" s="31" t="s">
        <v>75</v>
      </c>
      <c r="C91" s="16" t="s">
        <v>2</v>
      </c>
      <c r="D91" s="17">
        <v>35</v>
      </c>
      <c r="E91" s="17">
        <v>35</v>
      </c>
      <c r="F91" s="17"/>
      <c r="G91" s="30">
        <f t="shared" si="3"/>
        <v>1</v>
      </c>
      <c r="H91" s="22">
        <v>123.0166</v>
      </c>
    </row>
    <row r="92" spans="1:8" ht="30">
      <c r="A92" s="48"/>
      <c r="B92" s="31" t="s">
        <v>76</v>
      </c>
      <c r="C92" s="16" t="s">
        <v>2</v>
      </c>
      <c r="D92" s="17">
        <v>53</v>
      </c>
      <c r="E92" s="17">
        <v>45</v>
      </c>
      <c r="F92" s="17">
        <v>8</v>
      </c>
      <c r="G92" s="30">
        <f t="shared" si="3"/>
        <v>0.84905660377358494</v>
      </c>
      <c r="H92" s="22">
        <v>129.0635</v>
      </c>
    </row>
    <row r="93" spans="1:8" ht="30">
      <c r="A93" s="48"/>
      <c r="B93" s="31" t="s">
        <v>77</v>
      </c>
      <c r="C93" s="16" t="s">
        <v>2</v>
      </c>
      <c r="D93" s="17">
        <v>101</v>
      </c>
      <c r="E93" s="17">
        <v>90</v>
      </c>
      <c r="F93" s="17">
        <v>11</v>
      </c>
      <c r="G93" s="30">
        <f t="shared" si="3"/>
        <v>0.8910891089108911</v>
      </c>
      <c r="H93" s="22">
        <v>128.66309999999999</v>
      </c>
    </row>
    <row r="94" spans="1:8" ht="30">
      <c r="A94" s="48"/>
      <c r="B94" s="31" t="s">
        <v>78</v>
      </c>
      <c r="C94" s="16" t="s">
        <v>2</v>
      </c>
      <c r="D94" s="17">
        <v>70</v>
      </c>
      <c r="E94" s="17">
        <v>45</v>
      </c>
      <c r="F94" s="17">
        <v>25</v>
      </c>
      <c r="G94" s="30">
        <f t="shared" si="3"/>
        <v>0.6428571428571429</v>
      </c>
      <c r="H94" s="22">
        <v>142.07470000000001</v>
      </c>
    </row>
    <row r="95" spans="1:8" ht="15">
      <c r="A95" s="48" t="s">
        <v>79</v>
      </c>
      <c r="B95" s="31" t="s">
        <v>80</v>
      </c>
      <c r="C95" s="16" t="s">
        <v>2</v>
      </c>
      <c r="D95" s="17">
        <v>608</v>
      </c>
      <c r="E95" s="17">
        <v>400</v>
      </c>
      <c r="F95" s="17">
        <v>208</v>
      </c>
      <c r="G95" s="30">
        <f t="shared" si="3"/>
        <v>0.65789473684210531</v>
      </c>
      <c r="H95" s="22">
        <v>139.1549</v>
      </c>
    </row>
    <row r="96" spans="1:8" ht="15">
      <c r="A96" s="48"/>
      <c r="B96" s="31" t="s">
        <v>81</v>
      </c>
      <c r="C96" s="16" t="s">
        <v>2</v>
      </c>
      <c r="D96" s="17">
        <v>73</v>
      </c>
      <c r="E96" s="17">
        <v>50</v>
      </c>
      <c r="F96" s="17">
        <v>23</v>
      </c>
      <c r="G96" s="30">
        <f t="shared" si="3"/>
        <v>0.68493150684931503</v>
      </c>
      <c r="H96" s="22">
        <v>142.9007</v>
      </c>
    </row>
    <row r="97" spans="1:8" ht="15">
      <c r="A97" s="48"/>
      <c r="B97" s="31" t="s">
        <v>82</v>
      </c>
      <c r="C97" s="16" t="s">
        <v>2</v>
      </c>
      <c r="D97" s="17">
        <v>104</v>
      </c>
      <c r="E97" s="17">
        <v>80</v>
      </c>
      <c r="F97" s="17">
        <v>24</v>
      </c>
      <c r="G97" s="30">
        <f t="shared" si="3"/>
        <v>0.76923076923076927</v>
      </c>
      <c r="H97" s="22">
        <v>126.4639</v>
      </c>
    </row>
    <row r="98" spans="1:8" ht="15">
      <c r="A98" s="48"/>
      <c r="B98" s="31" t="s">
        <v>83</v>
      </c>
      <c r="C98" s="16" t="s">
        <v>2</v>
      </c>
      <c r="D98" s="17">
        <v>214</v>
      </c>
      <c r="E98" s="17">
        <v>120</v>
      </c>
      <c r="F98" s="17">
        <v>94</v>
      </c>
      <c r="G98" s="30">
        <f t="shared" si="3"/>
        <v>0.56074766355140182</v>
      </c>
      <c r="H98" s="22">
        <v>143.54419999999999</v>
      </c>
    </row>
    <row r="99" spans="1:8" ht="30">
      <c r="A99" s="48"/>
      <c r="B99" s="31" t="s">
        <v>84</v>
      </c>
      <c r="C99" s="16" t="s">
        <v>2</v>
      </c>
      <c r="D99" s="17">
        <v>76</v>
      </c>
      <c r="E99" s="17">
        <v>76</v>
      </c>
      <c r="F99" s="17"/>
      <c r="G99" s="30">
        <f t="shared" si="3"/>
        <v>1</v>
      </c>
      <c r="H99" s="22">
        <v>116.934</v>
      </c>
    </row>
    <row r="100" spans="1:8" ht="15">
      <c r="A100" s="48" t="s">
        <v>85</v>
      </c>
      <c r="B100" s="31" t="s">
        <v>86</v>
      </c>
      <c r="C100" s="16" t="s">
        <v>33</v>
      </c>
      <c r="D100" s="17">
        <v>65</v>
      </c>
      <c r="E100" s="17">
        <v>50</v>
      </c>
      <c r="F100" s="17">
        <v>15</v>
      </c>
      <c r="G100" s="30">
        <f t="shared" si="3"/>
        <v>0.76923076923076927</v>
      </c>
      <c r="H100" s="22">
        <v>133.9975</v>
      </c>
    </row>
    <row r="101" spans="1:8" ht="15">
      <c r="A101" s="48"/>
      <c r="B101" s="31" t="s">
        <v>86</v>
      </c>
      <c r="C101" s="16" t="s">
        <v>2</v>
      </c>
      <c r="D101" s="17">
        <v>309</v>
      </c>
      <c r="E101" s="17">
        <v>190</v>
      </c>
      <c r="F101" s="17">
        <v>119</v>
      </c>
      <c r="G101" s="30">
        <f t="shared" si="3"/>
        <v>0.61488673139158578</v>
      </c>
      <c r="H101" s="22">
        <v>141.87039999999999</v>
      </c>
    </row>
    <row r="102" spans="1:8" ht="15">
      <c r="A102" s="48" t="s">
        <v>87</v>
      </c>
      <c r="B102" s="31" t="s">
        <v>88</v>
      </c>
      <c r="C102" s="16" t="s">
        <v>2</v>
      </c>
      <c r="D102" s="17">
        <v>166</v>
      </c>
      <c r="E102" s="17">
        <v>140</v>
      </c>
      <c r="F102" s="17">
        <v>26</v>
      </c>
      <c r="G102" s="30">
        <f t="shared" si="3"/>
        <v>0.84337349397590367</v>
      </c>
      <c r="H102" s="22">
        <v>134.124</v>
      </c>
    </row>
    <row r="103" spans="1:8" ht="15">
      <c r="A103" s="48"/>
      <c r="B103" s="31" t="s">
        <v>89</v>
      </c>
      <c r="C103" s="16" t="s">
        <v>2</v>
      </c>
      <c r="D103" s="17">
        <v>55</v>
      </c>
      <c r="E103" s="17">
        <v>40</v>
      </c>
      <c r="F103" s="17">
        <v>15</v>
      </c>
      <c r="G103" s="30">
        <f t="shared" si="3"/>
        <v>0.72727272727272729</v>
      </c>
      <c r="H103" s="22">
        <v>138.3066</v>
      </c>
    </row>
    <row r="104" spans="1:8" ht="30">
      <c r="A104" s="48"/>
      <c r="B104" s="31" t="s">
        <v>90</v>
      </c>
      <c r="C104" s="16" t="s">
        <v>2</v>
      </c>
      <c r="D104" s="17">
        <v>83</v>
      </c>
      <c r="E104" s="17">
        <v>83</v>
      </c>
      <c r="F104" s="17"/>
      <c r="G104" s="30">
        <f t="shared" si="3"/>
        <v>1</v>
      </c>
      <c r="H104" s="22">
        <v>114.16589999999999</v>
      </c>
    </row>
    <row r="105" spans="1:8" ht="15">
      <c r="A105" s="48" t="s">
        <v>91</v>
      </c>
      <c r="B105" s="31" t="s">
        <v>92</v>
      </c>
      <c r="C105" s="16" t="s">
        <v>24</v>
      </c>
      <c r="D105" s="17">
        <v>20</v>
      </c>
      <c r="E105" s="17">
        <v>20</v>
      </c>
      <c r="F105" s="17"/>
      <c r="G105" s="30">
        <f t="shared" si="3"/>
        <v>1</v>
      </c>
      <c r="H105" s="22">
        <v>127.64100000000001</v>
      </c>
    </row>
    <row r="106" spans="1:8" ht="15">
      <c r="A106" s="48"/>
      <c r="B106" s="31" t="s">
        <v>92</v>
      </c>
      <c r="C106" s="16" t="s">
        <v>2</v>
      </c>
      <c r="D106" s="17">
        <v>218</v>
      </c>
      <c r="E106" s="17">
        <v>150</v>
      </c>
      <c r="F106" s="17">
        <v>68</v>
      </c>
      <c r="G106" s="30">
        <f t="shared" si="3"/>
        <v>0.68807339449541283</v>
      </c>
      <c r="H106" s="22">
        <v>137.30099999999999</v>
      </c>
    </row>
    <row r="107" spans="1:8" ht="15">
      <c r="A107" s="48"/>
      <c r="B107" s="31" t="s">
        <v>93</v>
      </c>
      <c r="C107" s="16" t="s">
        <v>2</v>
      </c>
      <c r="D107" s="17">
        <v>23</v>
      </c>
      <c r="E107" s="17">
        <v>23</v>
      </c>
      <c r="F107" s="17"/>
      <c r="G107" s="30">
        <f t="shared" si="3"/>
        <v>1</v>
      </c>
      <c r="H107" s="22">
        <v>113.8593</v>
      </c>
    </row>
    <row r="108" spans="1:8" ht="15">
      <c r="A108" s="48"/>
      <c r="B108" s="31" t="s">
        <v>94</v>
      </c>
      <c r="C108" s="16" t="s">
        <v>2</v>
      </c>
      <c r="D108" s="17">
        <v>46</v>
      </c>
      <c r="E108" s="17">
        <v>35</v>
      </c>
      <c r="F108" s="17">
        <v>11</v>
      </c>
      <c r="G108" s="30">
        <f t="shared" si="3"/>
        <v>0.76086956521739135</v>
      </c>
      <c r="H108" s="22">
        <v>133.23500000000001</v>
      </c>
    </row>
    <row r="109" spans="1:8" ht="15">
      <c r="A109" s="48"/>
      <c r="B109" s="31" t="s">
        <v>95</v>
      </c>
      <c r="C109" s="16" t="s">
        <v>2</v>
      </c>
      <c r="D109" s="17">
        <v>77</v>
      </c>
      <c r="E109" s="17">
        <v>77</v>
      </c>
      <c r="F109" s="17"/>
      <c r="G109" s="30">
        <f t="shared" si="3"/>
        <v>1</v>
      </c>
      <c r="H109" s="22">
        <v>112.185</v>
      </c>
    </row>
    <row r="110" spans="1:8" ht="15">
      <c r="A110" s="48"/>
      <c r="B110" s="31" t="s">
        <v>96</v>
      </c>
      <c r="C110" s="16" t="s">
        <v>2</v>
      </c>
      <c r="D110" s="17">
        <v>58</v>
      </c>
      <c r="E110" s="17">
        <v>45</v>
      </c>
      <c r="F110" s="17">
        <v>13</v>
      </c>
      <c r="G110" s="30">
        <f t="shared" si="3"/>
        <v>0.77586206896551724</v>
      </c>
      <c r="H110" s="22">
        <v>138.2955</v>
      </c>
    </row>
    <row r="111" spans="1:8" ht="30">
      <c r="A111" s="48"/>
      <c r="B111" s="31" t="s">
        <v>97</v>
      </c>
      <c r="C111" s="16" t="s">
        <v>2</v>
      </c>
      <c r="D111" s="17">
        <v>41</v>
      </c>
      <c r="E111" s="17">
        <v>41</v>
      </c>
      <c r="F111" s="17"/>
      <c r="G111" s="30">
        <f t="shared" si="3"/>
        <v>1</v>
      </c>
      <c r="H111" s="22">
        <v>121.03879999999999</v>
      </c>
    </row>
    <row r="112" spans="1:8" ht="15">
      <c r="A112" s="48"/>
      <c r="B112" s="31" t="s">
        <v>98</v>
      </c>
      <c r="C112" s="16" t="s">
        <v>2</v>
      </c>
      <c r="D112" s="17">
        <v>50</v>
      </c>
      <c r="E112" s="17">
        <v>40</v>
      </c>
      <c r="F112" s="17">
        <v>10</v>
      </c>
      <c r="G112" s="30">
        <f t="shared" si="3"/>
        <v>0.8</v>
      </c>
      <c r="H112" s="22">
        <v>137.72659999999999</v>
      </c>
    </row>
    <row r="113" spans="1:8" ht="15">
      <c r="A113" s="29" t="s">
        <v>99</v>
      </c>
      <c r="B113" s="31" t="s">
        <v>100</v>
      </c>
      <c r="C113" s="16" t="s">
        <v>2</v>
      </c>
      <c r="D113" s="17">
        <v>134</v>
      </c>
      <c r="E113" s="17">
        <v>134</v>
      </c>
      <c r="F113" s="17"/>
      <c r="G113" s="30">
        <f t="shared" si="3"/>
        <v>1</v>
      </c>
      <c r="H113" s="22">
        <v>115.9395</v>
      </c>
    </row>
    <row r="114" spans="1:8" ht="15">
      <c r="A114" s="29" t="s">
        <v>101</v>
      </c>
      <c r="B114" s="31" t="s">
        <v>102</v>
      </c>
      <c r="C114" s="16" t="s">
        <v>2</v>
      </c>
      <c r="D114" s="17">
        <v>518</v>
      </c>
      <c r="E114" s="17">
        <v>315</v>
      </c>
      <c r="F114" s="17">
        <v>203</v>
      </c>
      <c r="G114" s="30">
        <f t="shared" si="3"/>
        <v>0.60810810810810811</v>
      </c>
      <c r="H114" s="22">
        <v>144.30109999999999</v>
      </c>
    </row>
    <row r="115" spans="1:8" ht="30">
      <c r="A115" s="48" t="s">
        <v>103</v>
      </c>
      <c r="B115" s="31" t="s">
        <v>104</v>
      </c>
      <c r="C115" s="16" t="s">
        <v>2</v>
      </c>
      <c r="D115" s="17">
        <v>49</v>
      </c>
      <c r="E115" s="17">
        <v>49</v>
      </c>
      <c r="F115" s="17"/>
      <c r="G115" s="30">
        <f t="shared" si="3"/>
        <v>1</v>
      </c>
      <c r="H115" s="22">
        <v>115.50579999999999</v>
      </c>
    </row>
    <row r="116" spans="1:8" ht="15">
      <c r="A116" s="48"/>
      <c r="B116" s="31" t="s">
        <v>105</v>
      </c>
      <c r="C116" s="16" t="s">
        <v>2</v>
      </c>
      <c r="D116" s="17">
        <v>100</v>
      </c>
      <c r="E116" s="17">
        <v>100</v>
      </c>
      <c r="F116" s="17"/>
      <c r="G116" s="30">
        <f t="shared" si="3"/>
        <v>1</v>
      </c>
      <c r="H116" s="22">
        <v>114.9092</v>
      </c>
    </row>
    <row r="117" spans="1:8" ht="15">
      <c r="A117" s="48"/>
      <c r="B117" s="31" t="s">
        <v>106</v>
      </c>
      <c r="C117" s="16" t="s">
        <v>2</v>
      </c>
      <c r="D117" s="17">
        <v>208</v>
      </c>
      <c r="E117" s="17">
        <v>208</v>
      </c>
      <c r="F117" s="17"/>
      <c r="G117" s="30">
        <f t="shared" si="3"/>
        <v>1</v>
      </c>
      <c r="H117" s="22">
        <v>111.9173</v>
      </c>
    </row>
    <row r="118" spans="1:8" ht="15">
      <c r="A118" s="48" t="s">
        <v>107</v>
      </c>
      <c r="B118" s="31" t="s">
        <v>108</v>
      </c>
      <c r="C118" s="16" t="s">
        <v>2</v>
      </c>
      <c r="D118" s="17">
        <v>401</v>
      </c>
      <c r="E118" s="17">
        <v>300</v>
      </c>
      <c r="F118" s="17">
        <v>101</v>
      </c>
      <c r="G118" s="30">
        <f t="shared" si="3"/>
        <v>0.74812967581047385</v>
      </c>
      <c r="H118" s="22">
        <v>138.1574</v>
      </c>
    </row>
    <row r="119" spans="1:8" ht="15">
      <c r="A119" s="48"/>
      <c r="B119" s="31" t="s">
        <v>109</v>
      </c>
      <c r="C119" s="16" t="s">
        <v>2</v>
      </c>
      <c r="D119" s="17">
        <v>115</v>
      </c>
      <c r="E119" s="17">
        <v>100</v>
      </c>
      <c r="F119" s="17">
        <v>15</v>
      </c>
      <c r="G119" s="30">
        <f t="shared" si="3"/>
        <v>0.86956521739130432</v>
      </c>
      <c r="H119" s="22">
        <v>125.6742</v>
      </c>
    </row>
    <row r="120" spans="1:8" ht="30">
      <c r="A120" s="48" t="s">
        <v>110</v>
      </c>
      <c r="B120" s="31" t="s">
        <v>111</v>
      </c>
      <c r="C120" s="16" t="s">
        <v>2</v>
      </c>
      <c r="D120" s="17">
        <v>610</v>
      </c>
      <c r="E120" s="17">
        <v>500</v>
      </c>
      <c r="F120" s="17">
        <v>110</v>
      </c>
      <c r="G120" s="30">
        <f t="shared" si="3"/>
        <v>0.81967213114754101</v>
      </c>
      <c r="H120" s="22">
        <v>130.72929999999999</v>
      </c>
    </row>
    <row r="121" spans="1:8" ht="30">
      <c r="A121" s="48"/>
      <c r="B121" s="31" t="s">
        <v>112</v>
      </c>
      <c r="C121" s="16" t="s">
        <v>2</v>
      </c>
      <c r="D121" s="17">
        <v>48</v>
      </c>
      <c r="E121" s="17">
        <v>48</v>
      </c>
      <c r="F121" s="17"/>
      <c r="G121" s="30">
        <f t="shared" ref="G121:G152" si="4">IF(D121&gt;0,E121/D121,"")</f>
        <v>1</v>
      </c>
      <c r="H121" s="22">
        <v>119.5582</v>
      </c>
    </row>
    <row r="122" spans="1:8" ht="30">
      <c r="A122" s="48"/>
      <c r="B122" s="31" t="s">
        <v>113</v>
      </c>
      <c r="C122" s="16" t="s">
        <v>2</v>
      </c>
      <c r="D122" s="17">
        <v>80</v>
      </c>
      <c r="E122" s="17">
        <v>80</v>
      </c>
      <c r="F122" s="17"/>
      <c r="G122" s="30">
        <f t="shared" si="4"/>
        <v>1</v>
      </c>
      <c r="H122" s="22">
        <v>115.7736</v>
      </c>
    </row>
    <row r="123" spans="1:8" ht="30">
      <c r="A123" s="48"/>
      <c r="B123" s="31" t="s">
        <v>114</v>
      </c>
      <c r="C123" s="16" t="s">
        <v>2</v>
      </c>
      <c r="D123" s="17">
        <v>88</v>
      </c>
      <c r="E123" s="17">
        <v>88</v>
      </c>
      <c r="F123" s="17"/>
      <c r="G123" s="30">
        <f t="shared" si="4"/>
        <v>1</v>
      </c>
      <c r="H123" s="22">
        <v>116.07210000000001</v>
      </c>
    </row>
    <row r="124" spans="1:8" ht="15">
      <c r="A124" s="48" t="s">
        <v>115</v>
      </c>
      <c r="B124" s="31" t="s">
        <v>116</v>
      </c>
      <c r="C124" s="16" t="s">
        <v>2</v>
      </c>
      <c r="D124" s="17">
        <v>348</v>
      </c>
      <c r="E124" s="17">
        <v>300</v>
      </c>
      <c r="F124" s="17">
        <v>48</v>
      </c>
      <c r="G124" s="30">
        <f t="shared" si="4"/>
        <v>0.86206896551724133</v>
      </c>
      <c r="H124" s="22">
        <v>128.8125</v>
      </c>
    </row>
    <row r="125" spans="1:8" ht="15">
      <c r="A125" s="48"/>
      <c r="B125" s="31" t="s">
        <v>116</v>
      </c>
      <c r="C125" s="16" t="s">
        <v>25</v>
      </c>
      <c r="D125" s="17">
        <v>62</v>
      </c>
      <c r="E125" s="17">
        <v>62</v>
      </c>
      <c r="F125" s="17"/>
      <c r="G125" s="30">
        <f t="shared" si="4"/>
        <v>1</v>
      </c>
      <c r="H125" s="22">
        <v>122.3591</v>
      </c>
    </row>
    <row r="126" spans="1:8" ht="15">
      <c r="A126" s="48"/>
      <c r="B126" s="31" t="s">
        <v>116</v>
      </c>
      <c r="C126" s="16" t="s">
        <v>117</v>
      </c>
      <c r="D126" s="17">
        <v>28</v>
      </c>
      <c r="E126" s="17">
        <v>28</v>
      </c>
      <c r="F126" s="17"/>
      <c r="G126" s="30">
        <f t="shared" si="4"/>
        <v>1</v>
      </c>
      <c r="H126" s="22">
        <v>116.71559999999999</v>
      </c>
    </row>
    <row r="127" spans="1:8" ht="15">
      <c r="A127" s="48"/>
      <c r="B127" s="31" t="s">
        <v>116</v>
      </c>
      <c r="C127" s="16" t="s">
        <v>118</v>
      </c>
      <c r="D127" s="17">
        <v>155</v>
      </c>
      <c r="E127" s="17">
        <v>80</v>
      </c>
      <c r="F127" s="17">
        <v>75</v>
      </c>
      <c r="G127" s="30">
        <f t="shared" si="4"/>
        <v>0.5161290322580645</v>
      </c>
      <c r="H127" s="22">
        <v>142.8674</v>
      </c>
    </row>
    <row r="128" spans="1:8" ht="15">
      <c r="A128" s="48"/>
      <c r="B128" s="31" t="s">
        <v>119</v>
      </c>
      <c r="C128" s="16" t="s">
        <v>2</v>
      </c>
      <c r="D128" s="17">
        <v>63</v>
      </c>
      <c r="E128" s="17">
        <v>40</v>
      </c>
      <c r="F128" s="17">
        <v>23</v>
      </c>
      <c r="G128" s="30">
        <f t="shared" si="4"/>
        <v>0.63492063492063489</v>
      </c>
      <c r="H128" s="22">
        <v>130.35339999999999</v>
      </c>
    </row>
    <row r="129" spans="1:8" ht="15">
      <c r="A129" s="48"/>
      <c r="B129" s="31" t="s">
        <v>120</v>
      </c>
      <c r="C129" s="16" t="s">
        <v>2</v>
      </c>
      <c r="D129" s="17">
        <v>178</v>
      </c>
      <c r="E129" s="17">
        <v>150</v>
      </c>
      <c r="F129" s="17">
        <v>28</v>
      </c>
      <c r="G129" s="30">
        <f t="shared" si="4"/>
        <v>0.84269662921348309</v>
      </c>
      <c r="H129" s="22">
        <v>129.59649999999999</v>
      </c>
    </row>
    <row r="130" spans="1:8" ht="15">
      <c r="A130" s="48"/>
      <c r="B130" s="31" t="s">
        <v>121</v>
      </c>
      <c r="C130" s="16" t="s">
        <v>2</v>
      </c>
      <c r="D130" s="17">
        <v>99</v>
      </c>
      <c r="E130" s="17">
        <v>80</v>
      </c>
      <c r="F130" s="17">
        <v>19</v>
      </c>
      <c r="G130" s="30">
        <f t="shared" si="4"/>
        <v>0.80808080808080807</v>
      </c>
      <c r="H130" s="22">
        <v>131.32329999999999</v>
      </c>
    </row>
    <row r="131" spans="1:8" ht="15">
      <c r="A131" s="48"/>
      <c r="B131" s="31" t="s">
        <v>121</v>
      </c>
      <c r="C131" s="16" t="s">
        <v>117</v>
      </c>
      <c r="D131" s="17">
        <v>20</v>
      </c>
      <c r="E131" s="17">
        <v>20</v>
      </c>
      <c r="F131" s="17"/>
      <c r="G131" s="30">
        <f t="shared" si="4"/>
        <v>1</v>
      </c>
      <c r="H131" s="22">
        <v>117.1271</v>
      </c>
    </row>
    <row r="132" spans="1:8" ht="15">
      <c r="A132" s="48" t="s">
        <v>122</v>
      </c>
      <c r="B132" s="31" t="s">
        <v>123</v>
      </c>
      <c r="C132" s="16" t="s">
        <v>33</v>
      </c>
      <c r="D132" s="17">
        <v>42</v>
      </c>
      <c r="E132" s="17">
        <v>42</v>
      </c>
      <c r="F132" s="17"/>
      <c r="G132" s="30">
        <f t="shared" si="4"/>
        <v>1</v>
      </c>
      <c r="H132" s="22">
        <v>117.16589999999999</v>
      </c>
    </row>
    <row r="133" spans="1:8" ht="15">
      <c r="A133" s="48"/>
      <c r="B133" s="31" t="s">
        <v>123</v>
      </c>
      <c r="C133" s="16" t="s">
        <v>2</v>
      </c>
      <c r="D133" s="17">
        <v>439</v>
      </c>
      <c r="E133" s="17">
        <v>439</v>
      </c>
      <c r="F133" s="17"/>
      <c r="G133" s="30">
        <f t="shared" si="4"/>
        <v>1</v>
      </c>
      <c r="H133" s="22">
        <v>119.2153</v>
      </c>
    </row>
    <row r="134" spans="1:8" ht="15">
      <c r="A134" s="48"/>
      <c r="B134" s="31" t="s">
        <v>124</v>
      </c>
      <c r="C134" s="16" t="s">
        <v>2</v>
      </c>
      <c r="D134" s="17">
        <v>54</v>
      </c>
      <c r="E134" s="17">
        <v>54</v>
      </c>
      <c r="F134" s="17"/>
      <c r="G134" s="30">
        <f t="shared" si="4"/>
        <v>1</v>
      </c>
      <c r="H134" s="22">
        <v>110.4725</v>
      </c>
    </row>
    <row r="135" spans="1:8" ht="15">
      <c r="A135" s="48"/>
      <c r="B135" s="31" t="s">
        <v>125</v>
      </c>
      <c r="C135" s="16" t="s">
        <v>2</v>
      </c>
      <c r="D135" s="17">
        <v>140</v>
      </c>
      <c r="E135" s="17">
        <v>140</v>
      </c>
      <c r="F135" s="17"/>
      <c r="G135" s="30">
        <f t="shared" si="4"/>
        <v>1</v>
      </c>
      <c r="H135" s="22">
        <v>112.8593</v>
      </c>
    </row>
    <row r="136" spans="1:8" ht="30">
      <c r="A136" s="48"/>
      <c r="B136" s="31" t="s">
        <v>126</v>
      </c>
      <c r="C136" s="16" t="s">
        <v>2</v>
      </c>
      <c r="D136" s="17">
        <v>52</v>
      </c>
      <c r="E136" s="17">
        <v>52</v>
      </c>
      <c r="F136" s="17"/>
      <c r="G136" s="30">
        <f t="shared" si="4"/>
        <v>1</v>
      </c>
      <c r="H136" s="22">
        <v>111.83710000000001</v>
      </c>
    </row>
    <row r="137" spans="1:8" ht="15">
      <c r="A137" s="48"/>
      <c r="B137" s="31" t="s">
        <v>127</v>
      </c>
      <c r="C137" s="16" t="s">
        <v>2</v>
      </c>
      <c r="D137" s="17">
        <v>96</v>
      </c>
      <c r="E137" s="17">
        <v>96</v>
      </c>
      <c r="F137" s="17"/>
      <c r="G137" s="30">
        <f t="shared" si="4"/>
        <v>1</v>
      </c>
      <c r="H137" s="22">
        <v>117.71559999999999</v>
      </c>
    </row>
    <row r="138" spans="1:8" ht="15">
      <c r="A138" s="48"/>
      <c r="B138" s="31" t="s">
        <v>128</v>
      </c>
      <c r="C138" s="16" t="s">
        <v>2</v>
      </c>
      <c r="D138" s="17">
        <v>47</v>
      </c>
      <c r="E138" s="17">
        <v>47</v>
      </c>
      <c r="F138" s="17"/>
      <c r="G138" s="30">
        <f t="shared" si="4"/>
        <v>1</v>
      </c>
      <c r="H138" s="22">
        <v>116.5941</v>
      </c>
    </row>
    <row r="139" spans="1:8" ht="30">
      <c r="A139" s="48" t="s">
        <v>129</v>
      </c>
      <c r="B139" s="31" t="s">
        <v>130</v>
      </c>
      <c r="C139" s="16" t="s">
        <v>2</v>
      </c>
      <c r="D139" s="17">
        <v>399</v>
      </c>
      <c r="E139" s="17">
        <v>360</v>
      </c>
      <c r="F139" s="17">
        <v>39</v>
      </c>
      <c r="G139" s="30">
        <f t="shared" si="4"/>
        <v>0.90225563909774431</v>
      </c>
      <c r="H139" s="22">
        <v>129.9365</v>
      </c>
    </row>
    <row r="140" spans="1:8" ht="30">
      <c r="A140" s="48"/>
      <c r="B140" s="31" t="s">
        <v>131</v>
      </c>
      <c r="C140" s="16" t="s">
        <v>2</v>
      </c>
      <c r="D140" s="17">
        <v>138</v>
      </c>
      <c r="E140" s="17">
        <v>120</v>
      </c>
      <c r="F140" s="17">
        <v>18</v>
      </c>
      <c r="G140" s="30">
        <f t="shared" si="4"/>
        <v>0.86956521739130432</v>
      </c>
      <c r="H140" s="22">
        <v>134.31209999999999</v>
      </c>
    </row>
    <row r="141" spans="1:8" ht="30">
      <c r="A141" s="48"/>
      <c r="B141" s="31" t="s">
        <v>132</v>
      </c>
      <c r="C141" s="16" t="s">
        <v>2</v>
      </c>
      <c r="D141" s="17">
        <v>245</v>
      </c>
      <c r="E141" s="17">
        <v>200</v>
      </c>
      <c r="F141" s="17">
        <v>45</v>
      </c>
      <c r="G141" s="30">
        <f t="shared" si="4"/>
        <v>0.81632653061224492</v>
      </c>
      <c r="H141" s="22">
        <v>136.6824</v>
      </c>
    </row>
    <row r="142" spans="1:8" ht="30">
      <c r="A142" s="48" t="s">
        <v>133</v>
      </c>
      <c r="B142" s="31" t="s">
        <v>134</v>
      </c>
      <c r="C142" s="16" t="s">
        <v>2</v>
      </c>
      <c r="D142" s="17">
        <v>196</v>
      </c>
      <c r="E142" s="17">
        <v>180</v>
      </c>
      <c r="F142" s="17">
        <v>16</v>
      </c>
      <c r="G142" s="30">
        <f t="shared" si="4"/>
        <v>0.91836734693877553</v>
      </c>
      <c r="H142" s="22">
        <v>129.08019999999999</v>
      </c>
    </row>
    <row r="143" spans="1:8" ht="30">
      <c r="A143" s="48"/>
      <c r="B143" s="31" t="s">
        <v>135</v>
      </c>
      <c r="C143" s="16" t="s">
        <v>2</v>
      </c>
      <c r="D143" s="17">
        <v>65</v>
      </c>
      <c r="E143" s="17">
        <v>45</v>
      </c>
      <c r="F143" s="17">
        <v>20</v>
      </c>
      <c r="G143" s="30">
        <f t="shared" si="4"/>
        <v>0.69230769230769229</v>
      </c>
      <c r="H143" s="22">
        <v>142.67670000000001</v>
      </c>
    </row>
    <row r="144" spans="1:8" ht="30">
      <c r="A144" s="48"/>
      <c r="B144" s="31" t="s">
        <v>136</v>
      </c>
      <c r="C144" s="16" t="s">
        <v>2</v>
      </c>
      <c r="D144" s="17">
        <v>106</v>
      </c>
      <c r="E144" s="17">
        <v>90</v>
      </c>
      <c r="F144" s="17">
        <v>16</v>
      </c>
      <c r="G144" s="30">
        <f t="shared" si="4"/>
        <v>0.84905660377358494</v>
      </c>
      <c r="H144" s="22">
        <v>131.8871</v>
      </c>
    </row>
    <row r="145" spans="1:8" ht="30">
      <c r="A145" s="48"/>
      <c r="B145" s="31" t="s">
        <v>137</v>
      </c>
      <c r="C145" s="16" t="s">
        <v>2</v>
      </c>
      <c r="D145" s="17">
        <v>206</v>
      </c>
      <c r="E145" s="17">
        <v>180</v>
      </c>
      <c r="F145" s="17">
        <v>26</v>
      </c>
      <c r="G145" s="30">
        <f t="shared" si="4"/>
        <v>0.87378640776699024</v>
      </c>
      <c r="H145" s="22">
        <v>131.18510000000001</v>
      </c>
    </row>
    <row r="146" spans="1:8" ht="15">
      <c r="A146" s="48" t="s">
        <v>138</v>
      </c>
      <c r="B146" s="31" t="s">
        <v>139</v>
      </c>
      <c r="C146" s="16" t="s">
        <v>2</v>
      </c>
      <c r="D146" s="17">
        <v>130</v>
      </c>
      <c r="E146" s="17">
        <v>80</v>
      </c>
      <c r="F146" s="17">
        <v>50</v>
      </c>
      <c r="G146" s="30">
        <f t="shared" si="4"/>
        <v>0.61538461538461542</v>
      </c>
      <c r="H146" s="22">
        <v>145.2345</v>
      </c>
    </row>
    <row r="147" spans="1:8" ht="15">
      <c r="A147" s="48"/>
      <c r="B147" s="31" t="s">
        <v>140</v>
      </c>
      <c r="C147" s="16" t="s">
        <v>2</v>
      </c>
      <c r="D147" s="17">
        <v>113</v>
      </c>
      <c r="E147" s="17">
        <v>90</v>
      </c>
      <c r="F147" s="17">
        <v>23</v>
      </c>
      <c r="G147" s="30">
        <f t="shared" si="4"/>
        <v>0.79646017699115046</v>
      </c>
      <c r="H147" s="22">
        <v>132.3263</v>
      </c>
    </row>
    <row r="148" spans="1:8" ht="15">
      <c r="A148" s="48"/>
      <c r="B148" s="31" t="s">
        <v>141</v>
      </c>
      <c r="C148" s="16" t="s">
        <v>33</v>
      </c>
      <c r="D148" s="17">
        <v>136</v>
      </c>
      <c r="E148" s="17">
        <v>92</v>
      </c>
      <c r="F148" s="17">
        <v>44</v>
      </c>
      <c r="G148" s="30">
        <f t="shared" si="4"/>
        <v>0.67647058823529416</v>
      </c>
      <c r="H148" s="22">
        <v>132.87540000000001</v>
      </c>
    </row>
    <row r="149" spans="1:8" ht="15">
      <c r="A149" s="29" t="s">
        <v>142</v>
      </c>
      <c r="B149" s="31" t="s">
        <v>143</v>
      </c>
      <c r="C149" s="16" t="s">
        <v>2</v>
      </c>
      <c r="D149" s="17">
        <v>289</v>
      </c>
      <c r="E149" s="17">
        <v>180</v>
      </c>
      <c r="F149" s="17">
        <v>109</v>
      </c>
      <c r="G149" s="30">
        <f t="shared" si="4"/>
        <v>0.62283737024221453</v>
      </c>
      <c r="H149" s="22">
        <v>145.88659999999999</v>
      </c>
    </row>
    <row r="150" spans="1:8" ht="15">
      <c r="A150" s="48" t="s">
        <v>144</v>
      </c>
      <c r="B150" s="31" t="s">
        <v>145</v>
      </c>
      <c r="C150" s="16" t="s">
        <v>2</v>
      </c>
      <c r="D150" s="17">
        <v>170</v>
      </c>
      <c r="E150" s="17">
        <v>160</v>
      </c>
      <c r="F150" s="17">
        <v>10</v>
      </c>
      <c r="G150" s="30">
        <f t="shared" si="4"/>
        <v>0.94117647058823528</v>
      </c>
      <c r="H150" s="22">
        <v>129.29859999999999</v>
      </c>
    </row>
    <row r="151" spans="1:8" ht="15">
      <c r="A151" s="48"/>
      <c r="B151" s="31" t="s">
        <v>146</v>
      </c>
      <c r="C151" s="16" t="s">
        <v>2</v>
      </c>
      <c r="D151" s="17">
        <v>34</v>
      </c>
      <c r="E151" s="17">
        <v>34</v>
      </c>
      <c r="F151" s="17"/>
      <c r="G151" s="30">
        <f t="shared" si="4"/>
        <v>1</v>
      </c>
      <c r="H151" s="22">
        <v>118.47499999999999</v>
      </c>
    </row>
    <row r="152" spans="1:8" ht="15">
      <c r="A152" s="48" t="s">
        <v>147</v>
      </c>
      <c r="B152" s="31" t="s">
        <v>148</v>
      </c>
      <c r="C152" s="16" t="s">
        <v>2</v>
      </c>
      <c r="D152" s="17">
        <v>94</v>
      </c>
      <c r="E152" s="17">
        <v>70</v>
      </c>
      <c r="F152" s="17">
        <v>24</v>
      </c>
      <c r="G152" s="30">
        <f t="shared" si="4"/>
        <v>0.74468085106382975</v>
      </c>
      <c r="H152" s="22">
        <v>147.72919999999999</v>
      </c>
    </row>
    <row r="153" spans="1:8" ht="15">
      <c r="A153" s="48"/>
      <c r="B153" s="31" t="s">
        <v>149</v>
      </c>
      <c r="C153" s="16" t="s">
        <v>2</v>
      </c>
      <c r="D153" s="17">
        <v>55</v>
      </c>
      <c r="E153" s="17">
        <v>40</v>
      </c>
      <c r="F153" s="17">
        <v>15</v>
      </c>
      <c r="G153" s="30">
        <f t="shared" ref="G153:G185" si="5">IF(D153&gt;0,E153/D153,"")</f>
        <v>0.72727272727272729</v>
      </c>
      <c r="H153" s="22">
        <v>141.4085</v>
      </c>
    </row>
    <row r="154" spans="1:8" ht="15">
      <c r="A154" s="48"/>
      <c r="B154" s="31" t="s">
        <v>150</v>
      </c>
      <c r="C154" s="16" t="s">
        <v>2</v>
      </c>
      <c r="D154" s="17">
        <v>125</v>
      </c>
      <c r="E154" s="17">
        <v>100</v>
      </c>
      <c r="F154" s="17">
        <v>25</v>
      </c>
      <c r="G154" s="30">
        <f t="shared" si="5"/>
        <v>0.8</v>
      </c>
      <c r="H154" s="22">
        <v>138.27080000000001</v>
      </c>
    </row>
    <row r="155" spans="1:8" ht="15">
      <c r="A155" s="48" t="s">
        <v>151</v>
      </c>
      <c r="B155" s="31" t="s">
        <v>152</v>
      </c>
      <c r="C155" s="16" t="s">
        <v>2</v>
      </c>
      <c r="D155" s="17">
        <v>636</v>
      </c>
      <c r="E155" s="17">
        <v>300</v>
      </c>
      <c r="F155" s="17">
        <v>336</v>
      </c>
      <c r="G155" s="30">
        <f t="shared" si="5"/>
        <v>0.47169811320754718</v>
      </c>
      <c r="H155" s="22">
        <v>151.64959999999999</v>
      </c>
    </row>
    <row r="156" spans="1:8" ht="15">
      <c r="A156" s="48"/>
      <c r="B156" s="31" t="s">
        <v>152</v>
      </c>
      <c r="C156" s="16" t="s">
        <v>22</v>
      </c>
      <c r="D156" s="17">
        <v>27</v>
      </c>
      <c r="E156" s="17">
        <v>27</v>
      </c>
      <c r="F156" s="17"/>
      <c r="G156" s="30">
        <f t="shared" si="5"/>
        <v>1</v>
      </c>
      <c r="H156" s="22">
        <v>121.467</v>
      </c>
    </row>
    <row r="157" spans="1:8" ht="15">
      <c r="A157" s="48"/>
      <c r="B157" s="31" t="s">
        <v>153</v>
      </c>
      <c r="C157" s="16" t="s">
        <v>2</v>
      </c>
      <c r="D157" s="17">
        <v>108</v>
      </c>
      <c r="E157" s="17">
        <v>50</v>
      </c>
      <c r="F157" s="17">
        <v>58</v>
      </c>
      <c r="G157" s="30">
        <f t="shared" si="5"/>
        <v>0.46296296296296297</v>
      </c>
      <c r="H157" s="22">
        <v>150.81739999999999</v>
      </c>
    </row>
    <row r="158" spans="1:8" ht="15">
      <c r="A158" s="48"/>
      <c r="B158" s="31" t="s">
        <v>154</v>
      </c>
      <c r="C158" s="16" t="s">
        <v>2</v>
      </c>
      <c r="D158" s="17">
        <v>155</v>
      </c>
      <c r="E158" s="17">
        <v>100</v>
      </c>
      <c r="F158" s="17">
        <v>55</v>
      </c>
      <c r="G158" s="30">
        <f t="shared" si="5"/>
        <v>0.64516129032258063</v>
      </c>
      <c r="H158" s="22">
        <v>149.24860000000001</v>
      </c>
    </row>
    <row r="159" spans="1:8" ht="30">
      <c r="A159" s="48"/>
      <c r="B159" s="31" t="s">
        <v>155</v>
      </c>
      <c r="C159" s="16" t="s">
        <v>2</v>
      </c>
      <c r="D159" s="17">
        <v>57</v>
      </c>
      <c r="E159" s="17">
        <v>50</v>
      </c>
      <c r="F159" s="17">
        <v>7</v>
      </c>
      <c r="G159" s="30">
        <f t="shared" si="5"/>
        <v>0.8771929824561403</v>
      </c>
      <c r="H159" s="22">
        <v>133.8014</v>
      </c>
    </row>
    <row r="160" spans="1:8" ht="15">
      <c r="A160" s="48"/>
      <c r="B160" s="31" t="s">
        <v>156</v>
      </c>
      <c r="C160" s="16" t="s">
        <v>2</v>
      </c>
      <c r="D160" s="17">
        <v>35</v>
      </c>
      <c r="E160" s="17">
        <v>35</v>
      </c>
      <c r="F160" s="17"/>
      <c r="G160" s="30">
        <f t="shared" si="5"/>
        <v>1</v>
      </c>
      <c r="H160" s="22">
        <v>114.95869999999999</v>
      </c>
    </row>
    <row r="161" spans="1:8" ht="15">
      <c r="A161" s="48" t="s">
        <v>157</v>
      </c>
      <c r="B161" s="31" t="s">
        <v>158</v>
      </c>
      <c r="C161" s="16" t="s">
        <v>23</v>
      </c>
      <c r="D161" s="17">
        <v>49</v>
      </c>
      <c r="E161" s="17">
        <v>49</v>
      </c>
      <c r="F161" s="17"/>
      <c r="G161" s="30">
        <f t="shared" si="5"/>
        <v>1</v>
      </c>
      <c r="H161" s="22">
        <v>118.8563</v>
      </c>
    </row>
    <row r="162" spans="1:8" ht="15">
      <c r="A162" s="48"/>
      <c r="B162" s="31" t="s">
        <v>158</v>
      </c>
      <c r="C162" s="16" t="s">
        <v>33</v>
      </c>
      <c r="D162" s="17">
        <v>23</v>
      </c>
      <c r="E162" s="17">
        <v>23</v>
      </c>
      <c r="F162" s="17"/>
      <c r="G162" s="30">
        <f t="shared" si="5"/>
        <v>1</v>
      </c>
      <c r="H162" s="22">
        <v>119.6934</v>
      </c>
    </row>
    <row r="163" spans="1:8" ht="15">
      <c r="A163" s="48"/>
      <c r="B163" s="31" t="s">
        <v>158</v>
      </c>
      <c r="C163" s="16" t="s">
        <v>2</v>
      </c>
      <c r="D163" s="17">
        <v>142</v>
      </c>
      <c r="E163" s="17">
        <v>142</v>
      </c>
      <c r="F163" s="17"/>
      <c r="G163" s="30">
        <f t="shared" si="5"/>
        <v>1</v>
      </c>
      <c r="H163" s="22">
        <v>114.5335</v>
      </c>
    </row>
    <row r="164" spans="1:8" ht="15">
      <c r="A164" s="48"/>
      <c r="B164" s="31" t="s">
        <v>159</v>
      </c>
      <c r="C164" s="16" t="s">
        <v>2</v>
      </c>
      <c r="D164" s="17">
        <v>35</v>
      </c>
      <c r="E164" s="17">
        <v>35</v>
      </c>
      <c r="F164" s="17"/>
      <c r="G164" s="30">
        <f t="shared" si="5"/>
        <v>1</v>
      </c>
      <c r="H164" s="22">
        <v>118.9006</v>
      </c>
    </row>
    <row r="165" spans="1:8" ht="30">
      <c r="A165" s="48"/>
      <c r="B165" s="31" t="s">
        <v>160</v>
      </c>
      <c r="C165" s="16" t="s">
        <v>23</v>
      </c>
      <c r="D165" s="17">
        <v>28</v>
      </c>
      <c r="E165" s="17">
        <v>28</v>
      </c>
      <c r="F165" s="17"/>
      <c r="G165" s="30">
        <f t="shared" si="5"/>
        <v>1</v>
      </c>
      <c r="H165" s="22">
        <v>120.9228</v>
      </c>
    </row>
    <row r="166" spans="1:8" ht="15">
      <c r="A166" s="48"/>
      <c r="B166" s="31" t="s">
        <v>161</v>
      </c>
      <c r="C166" s="16" t="s">
        <v>2</v>
      </c>
      <c r="D166" s="17">
        <v>40</v>
      </c>
      <c r="E166" s="17">
        <v>40</v>
      </c>
      <c r="F166" s="17"/>
      <c r="G166" s="30">
        <f t="shared" si="5"/>
        <v>1</v>
      </c>
      <c r="H166" s="22">
        <v>121.09690000000001</v>
      </c>
    </row>
    <row r="167" spans="1:8" ht="15">
      <c r="A167" s="48"/>
      <c r="B167" s="31" t="s">
        <v>162</v>
      </c>
      <c r="C167" s="16" t="s">
        <v>23</v>
      </c>
      <c r="D167" s="17">
        <v>45</v>
      </c>
      <c r="E167" s="17">
        <v>45</v>
      </c>
      <c r="F167" s="17"/>
      <c r="G167" s="30">
        <f t="shared" si="5"/>
        <v>1</v>
      </c>
      <c r="H167" s="22">
        <v>115.5915</v>
      </c>
    </row>
    <row r="168" spans="1:8" ht="15">
      <c r="A168" s="48"/>
      <c r="B168" s="31" t="s">
        <v>162</v>
      </c>
      <c r="C168" s="16" t="s">
        <v>33</v>
      </c>
      <c r="D168" s="17">
        <v>57</v>
      </c>
      <c r="E168" s="17">
        <v>57</v>
      </c>
      <c r="F168" s="17"/>
      <c r="G168" s="30">
        <f t="shared" si="5"/>
        <v>1</v>
      </c>
      <c r="H168" s="22">
        <v>119.8396</v>
      </c>
    </row>
    <row r="169" spans="1:8" ht="15">
      <c r="A169" s="48"/>
      <c r="B169" s="31" t="s">
        <v>162</v>
      </c>
      <c r="C169" s="16" t="s">
        <v>2</v>
      </c>
      <c r="D169" s="17">
        <v>64</v>
      </c>
      <c r="E169" s="17">
        <v>50</v>
      </c>
      <c r="F169" s="17">
        <v>14</v>
      </c>
      <c r="G169" s="30">
        <f t="shared" si="5"/>
        <v>0.78125</v>
      </c>
      <c r="H169" s="22">
        <v>129.2542</v>
      </c>
    </row>
    <row r="170" spans="1:8" ht="15">
      <c r="A170" s="48"/>
      <c r="B170" s="31" t="s">
        <v>163</v>
      </c>
      <c r="C170" s="16" t="s">
        <v>23</v>
      </c>
      <c r="D170" s="17">
        <v>28</v>
      </c>
      <c r="E170" s="17">
        <v>28</v>
      </c>
      <c r="F170" s="17"/>
      <c r="G170" s="30">
        <f t="shared" si="5"/>
        <v>1</v>
      </c>
      <c r="H170" s="22">
        <v>123.1104</v>
      </c>
    </row>
    <row r="171" spans="1:8" ht="15">
      <c r="A171" s="48"/>
      <c r="B171" s="31" t="s">
        <v>163</v>
      </c>
      <c r="C171" s="16" t="s">
        <v>2</v>
      </c>
      <c r="D171" s="17">
        <v>87</v>
      </c>
      <c r="E171" s="17">
        <v>87</v>
      </c>
      <c r="F171" s="17"/>
      <c r="G171" s="30">
        <f t="shared" si="5"/>
        <v>1</v>
      </c>
      <c r="H171" s="22">
        <v>116.82850000000001</v>
      </c>
    </row>
    <row r="172" spans="1:8" ht="15">
      <c r="A172" s="48"/>
      <c r="B172" s="31" t="s">
        <v>164</v>
      </c>
      <c r="C172" s="16" t="s">
        <v>23</v>
      </c>
      <c r="D172" s="17">
        <v>46</v>
      </c>
      <c r="E172" s="17">
        <v>40</v>
      </c>
      <c r="F172" s="17">
        <v>6</v>
      </c>
      <c r="G172" s="30">
        <f t="shared" si="5"/>
        <v>0.86956521739130432</v>
      </c>
      <c r="H172" s="22">
        <v>122.71559999999999</v>
      </c>
    </row>
    <row r="173" spans="1:8" ht="15">
      <c r="A173" s="48"/>
      <c r="B173" s="31" t="s">
        <v>165</v>
      </c>
      <c r="C173" s="16" t="s">
        <v>2</v>
      </c>
      <c r="D173" s="17">
        <v>72</v>
      </c>
      <c r="E173" s="17">
        <v>72</v>
      </c>
      <c r="F173" s="17"/>
      <c r="G173" s="30">
        <f t="shared" si="5"/>
        <v>1</v>
      </c>
      <c r="H173" s="22">
        <v>114.6576</v>
      </c>
    </row>
    <row r="174" spans="1:8" ht="30">
      <c r="A174" s="48" t="s">
        <v>166</v>
      </c>
      <c r="B174" s="31" t="s">
        <v>167</v>
      </c>
      <c r="C174" s="16" t="s">
        <v>2</v>
      </c>
      <c r="D174" s="17">
        <v>363</v>
      </c>
      <c r="E174" s="17">
        <v>270</v>
      </c>
      <c r="F174" s="17">
        <v>93</v>
      </c>
      <c r="G174" s="30">
        <f t="shared" si="5"/>
        <v>0.74380165289256195</v>
      </c>
      <c r="H174" s="22">
        <v>136.53919999999999</v>
      </c>
    </row>
    <row r="175" spans="1:8" ht="15">
      <c r="A175" s="48"/>
      <c r="B175" s="31" t="s">
        <v>168</v>
      </c>
      <c r="C175" s="16" t="s">
        <v>2</v>
      </c>
      <c r="D175" s="17">
        <v>67</v>
      </c>
      <c r="E175" s="17">
        <v>45</v>
      </c>
      <c r="F175" s="17">
        <v>22</v>
      </c>
      <c r="G175" s="30">
        <f t="shared" si="5"/>
        <v>0.67164179104477617</v>
      </c>
      <c r="H175" s="22">
        <v>136.3066</v>
      </c>
    </row>
    <row r="176" spans="1:8" ht="15">
      <c r="A176" s="48" t="s">
        <v>169</v>
      </c>
      <c r="B176" s="31" t="s">
        <v>170</v>
      </c>
      <c r="C176" s="16" t="s">
        <v>2</v>
      </c>
      <c r="D176" s="17">
        <v>113</v>
      </c>
      <c r="E176" s="17">
        <v>113</v>
      </c>
      <c r="F176" s="17"/>
      <c r="G176" s="30">
        <f t="shared" si="5"/>
        <v>1</v>
      </c>
      <c r="H176" s="22">
        <v>121.351</v>
      </c>
    </row>
    <row r="177" spans="1:8" ht="15">
      <c r="A177" s="48"/>
      <c r="B177" s="31" t="s">
        <v>171</v>
      </c>
      <c r="C177" s="16" t="s">
        <v>2</v>
      </c>
      <c r="D177" s="17">
        <v>108</v>
      </c>
      <c r="E177" s="17">
        <v>108</v>
      </c>
      <c r="F177" s="17"/>
      <c r="G177" s="30">
        <f t="shared" si="5"/>
        <v>1</v>
      </c>
      <c r="H177" s="22">
        <v>112.30410000000001</v>
      </c>
    </row>
    <row r="178" spans="1:8" ht="15">
      <c r="A178" s="48"/>
      <c r="B178" s="31" t="s">
        <v>172</v>
      </c>
      <c r="C178" s="16" t="s">
        <v>2</v>
      </c>
      <c r="D178" s="17">
        <v>37</v>
      </c>
      <c r="E178" s="17">
        <v>37</v>
      </c>
      <c r="F178" s="17"/>
      <c r="G178" s="30">
        <f t="shared" si="5"/>
        <v>1</v>
      </c>
      <c r="H178" s="22">
        <v>115.8618</v>
      </c>
    </row>
    <row r="179" spans="1:8" ht="30">
      <c r="A179" s="48" t="s">
        <v>173</v>
      </c>
      <c r="B179" s="31" t="s">
        <v>174</v>
      </c>
      <c r="C179" s="16" t="s">
        <v>2</v>
      </c>
      <c r="D179" s="17">
        <v>193</v>
      </c>
      <c r="E179" s="17">
        <v>120</v>
      </c>
      <c r="F179" s="17">
        <v>73</v>
      </c>
      <c r="G179" s="30">
        <f t="shared" si="5"/>
        <v>0.62176165803108807</v>
      </c>
      <c r="H179" s="22">
        <v>145.815</v>
      </c>
    </row>
    <row r="180" spans="1:8" ht="15">
      <c r="A180" s="48"/>
      <c r="B180" s="31" t="s">
        <v>175</v>
      </c>
      <c r="C180" s="16" t="s">
        <v>2</v>
      </c>
      <c r="D180" s="17">
        <v>22</v>
      </c>
      <c r="E180" s="17">
        <v>22</v>
      </c>
      <c r="F180" s="17"/>
      <c r="G180" s="30">
        <f t="shared" si="5"/>
        <v>1</v>
      </c>
      <c r="H180" s="22">
        <v>115.3288</v>
      </c>
    </row>
    <row r="181" spans="1:8" ht="30">
      <c r="A181" s="48"/>
      <c r="B181" s="31" t="s">
        <v>176</v>
      </c>
      <c r="C181" s="16" t="s">
        <v>2</v>
      </c>
      <c r="D181" s="17">
        <v>58</v>
      </c>
      <c r="E181" s="17">
        <v>58</v>
      </c>
      <c r="F181" s="17"/>
      <c r="G181" s="30">
        <f t="shared" si="5"/>
        <v>1</v>
      </c>
      <c r="H181" s="22">
        <v>115.4256</v>
      </c>
    </row>
    <row r="182" spans="1:8" ht="30">
      <c r="A182" s="48"/>
      <c r="B182" s="31" t="s">
        <v>177</v>
      </c>
      <c r="C182" s="16" t="s">
        <v>2</v>
      </c>
      <c r="D182" s="17">
        <v>47</v>
      </c>
      <c r="E182" s="17">
        <v>30</v>
      </c>
      <c r="F182" s="17">
        <v>17</v>
      </c>
      <c r="G182" s="30">
        <f t="shared" si="5"/>
        <v>0.63829787234042556</v>
      </c>
      <c r="H182" s="22">
        <v>142.3177</v>
      </c>
    </row>
    <row r="183" spans="1:8" ht="15">
      <c r="A183" s="48" t="s">
        <v>178</v>
      </c>
      <c r="B183" s="31" t="s">
        <v>179</v>
      </c>
      <c r="C183" s="16" t="s">
        <v>2</v>
      </c>
      <c r="D183" s="17">
        <v>280</v>
      </c>
      <c r="E183" s="17">
        <v>200</v>
      </c>
      <c r="F183" s="17">
        <v>80</v>
      </c>
      <c r="G183" s="30">
        <f t="shared" si="5"/>
        <v>0.7142857142857143</v>
      </c>
      <c r="H183" s="22">
        <v>139.5275</v>
      </c>
    </row>
    <row r="184" spans="1:8" ht="15">
      <c r="A184" s="48"/>
      <c r="B184" s="31" t="s">
        <v>180</v>
      </c>
      <c r="C184" s="16" t="s">
        <v>2</v>
      </c>
      <c r="D184" s="17">
        <v>31</v>
      </c>
      <c r="E184" s="17">
        <v>31</v>
      </c>
      <c r="F184" s="17"/>
      <c r="G184" s="30">
        <f t="shared" si="5"/>
        <v>1</v>
      </c>
      <c r="H184" s="22">
        <v>122.5774</v>
      </c>
    </row>
    <row r="185" spans="1:8" s="6" customFormat="1" ht="15">
      <c r="A185" s="14"/>
      <c r="C185" s="54" t="s">
        <v>195</v>
      </c>
      <c r="D185" s="27">
        <f>SUM(D57:D184)</f>
        <v>16043</v>
      </c>
      <c r="E185" s="27">
        <f>SUM(E57:E184)</f>
        <v>12483</v>
      </c>
      <c r="F185" s="27">
        <f>SUM(F57:F184)</f>
        <v>3560</v>
      </c>
      <c r="G185" s="28">
        <f t="shared" si="5"/>
        <v>0.77809636601633114</v>
      </c>
      <c r="H185" s="9"/>
    </row>
    <row r="186" spans="1:8" ht="17.25">
      <c r="C186" s="25" t="s">
        <v>196</v>
      </c>
      <c r="D186" s="24">
        <f>SUM(D185,D51)</f>
        <v>45101</v>
      </c>
      <c r="E186" s="24">
        <f>SUM(E185,E51)</f>
        <v>26216</v>
      </c>
      <c r="F186" s="24">
        <f>SUM(F185,F51)</f>
        <v>18885</v>
      </c>
      <c r="G186" s="26">
        <f>IF(D186&gt;0,E186/D186,"")</f>
        <v>0.58127314250238349</v>
      </c>
      <c r="H186" s="11"/>
    </row>
  </sheetData>
  <mergeCells count="60">
    <mergeCell ref="A1:H1"/>
    <mergeCell ref="A155:A160"/>
    <mergeCell ref="A161:A173"/>
    <mergeCell ref="A102:A104"/>
    <mergeCell ref="A105:A112"/>
    <mergeCell ref="A115:A117"/>
    <mergeCell ref="A118:A119"/>
    <mergeCell ref="A120:A123"/>
    <mergeCell ref="A124:A131"/>
    <mergeCell ref="A68:A71"/>
    <mergeCell ref="A72:A73"/>
    <mergeCell ref="A74:A85"/>
    <mergeCell ref="A86:A94"/>
    <mergeCell ref="A95:A99"/>
    <mergeCell ref="A174:A175"/>
    <mergeCell ref="A176:A178"/>
    <mergeCell ref="A179:A182"/>
    <mergeCell ref="A183:A184"/>
    <mergeCell ref="A132:A138"/>
    <mergeCell ref="A139:A141"/>
    <mergeCell ref="A142:A145"/>
    <mergeCell ref="A146:A148"/>
    <mergeCell ref="A150:A151"/>
    <mergeCell ref="A152:A154"/>
    <mergeCell ref="A100:A101"/>
    <mergeCell ref="D52:F52"/>
    <mergeCell ref="A55:H55"/>
    <mergeCell ref="A58:A62"/>
    <mergeCell ref="A63:A67"/>
    <mergeCell ref="B29:C29"/>
    <mergeCell ref="D29:F29"/>
    <mergeCell ref="A30:A31"/>
    <mergeCell ref="G30:G31"/>
    <mergeCell ref="A49:B49"/>
    <mergeCell ref="B33:C33"/>
    <mergeCell ref="D33:F33"/>
    <mergeCell ref="A34:B34"/>
    <mergeCell ref="A35:B37"/>
    <mergeCell ref="A38:B39"/>
    <mergeCell ref="A42:B42"/>
    <mergeCell ref="A43:B43"/>
    <mergeCell ref="A44:B44"/>
    <mergeCell ref="A45:B45"/>
    <mergeCell ref="A46:B48"/>
    <mergeCell ref="A11:A15"/>
    <mergeCell ref="G11:G15"/>
    <mergeCell ref="A40:B41"/>
    <mergeCell ref="A3:H3"/>
    <mergeCell ref="A5:A8"/>
    <mergeCell ref="G5:G8"/>
    <mergeCell ref="B10:C10"/>
    <mergeCell ref="D10:F10"/>
    <mergeCell ref="B17:C17"/>
    <mergeCell ref="D17:F17"/>
    <mergeCell ref="A18:A21"/>
    <mergeCell ref="G18:G21"/>
    <mergeCell ref="B23:C23"/>
    <mergeCell ref="D23:F23"/>
    <mergeCell ref="A24:A27"/>
    <mergeCell ref="G24:G27"/>
  </mergeCells>
  <printOptions horizontalCentered="1"/>
  <pageMargins left="0.70866141732283472" right="0.70866141732283472" top="1.5748031496062993" bottom="0.78740157480314965" header="0" footer="0"/>
  <pageSetup scale="75" fitToHeight="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Puntajes Minimos SEMS 2006B</vt:lpstr>
      <vt:lpstr>'Puntajes Minimos SEMS 2006B'!Área_de_impresión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Giro, Marco Antonio</dc:creator>
  <cp:lastModifiedBy>9704264</cp:lastModifiedBy>
  <cp:lastPrinted>2011-06-02T17:46:27Z</cp:lastPrinted>
  <dcterms:created xsi:type="dcterms:W3CDTF">2006-07-26T01:16:51Z</dcterms:created>
  <dcterms:modified xsi:type="dcterms:W3CDTF">2011-06-03T17:30:57Z</dcterms:modified>
</cp:coreProperties>
</file>